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75f5c55663422ba/DOCUMENTI PROGETTOTERRA/COMMESSE ROANA MAHANA/Roana/"/>
    </mc:Choice>
  </mc:AlternateContent>
  <xr:revisionPtr revIDLastSave="0" documentId="8_{78D9B1BE-A52B-4D82-BC76-CDD390606EF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N22" i="1"/>
  <c r="M22" i="1"/>
  <c r="L22" i="1"/>
  <c r="K22" i="1"/>
  <c r="J22" i="1"/>
  <c r="I22" i="1"/>
  <c r="H22" i="1"/>
  <c r="G22" i="1"/>
  <c r="F22" i="1" l="1"/>
  <c r="E22" i="1"/>
  <c r="D22" i="1"/>
  <c r="J3" i="1" l="1"/>
  <c r="C16" i="1" l="1"/>
  <c r="D16" i="1" s="1"/>
  <c r="E16" i="1" s="1"/>
  <c r="F16" i="1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C22" i="1"/>
  <c r="G16" i="1" l="1"/>
  <c r="H16" i="1" s="1"/>
  <c r="I16" i="1" s="1"/>
  <c r="J16" i="1" s="1"/>
  <c r="K16" i="1" s="1"/>
  <c r="L16" i="1" s="1"/>
  <c r="M16" i="1" s="1"/>
  <c r="N16" i="1" s="1"/>
  <c r="D28" i="1" l="1"/>
</calcChain>
</file>

<file path=xl/sharedStrings.xml><?xml version="1.0" encoding="utf-8"?>
<sst xmlns="http://schemas.openxmlformats.org/spreadsheetml/2006/main" count="54" uniqueCount="39">
  <si>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</si>
  <si>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</si>
  <si>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</si>
  <si>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</si>
  <si>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</si>
  <si>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</si>
  <si>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</si>
  <si>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</si>
  <si>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</si>
  <si>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</si>
  <si>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</si>
  <si>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</si>
  <si>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Da norma UNI 8477</t>
  </si>
  <si>
    <t>producibilità attesa</t>
  </si>
  <si>
    <t>Verifica producibilità impianto Roana</t>
  </si>
  <si>
    <t>producibilità contrattuale</t>
  </si>
  <si>
    <t>potenza installata pari a 998,4 kWp</t>
  </si>
  <si>
    <t>produzione reale</t>
  </si>
  <si>
    <t>Produzione reale a valle dell'inverter</t>
  </si>
  <si>
    <t>kWh</t>
  </si>
  <si>
    <t>(si considera il decremento di potenza dei moduli dello 0,7% annuo)</t>
  </si>
  <si>
    <t>Δ produzione totale rispetto alla garanzia contrattuale</t>
  </si>
  <si>
    <t>produzione garantita 1.200.000 kWh medi annui al contatore Enel</t>
  </si>
  <si>
    <t>energia media mensile contrattuale</t>
  </si>
  <si>
    <t>energia media mensile da produrre (kWh)</t>
  </si>
  <si>
    <t>Maggiori ricavi</t>
  </si>
  <si>
    <t>Produzione reale (misurata al contatore Enel)</t>
  </si>
  <si>
    <t>produzione totale</t>
  </si>
  <si>
    <t>produzione reale mensile</t>
  </si>
  <si>
    <t>confronti annuali di produzione</t>
  </si>
  <si>
    <t>produttività attesa</t>
  </si>
  <si>
    <t>produttività contrattuale</t>
  </si>
  <si>
    <t>entrata in esercizio 28/04/2011</t>
  </si>
  <si>
    <t>potenza reale impianto</t>
  </si>
  <si>
    <t>kW</t>
  </si>
  <si>
    <t>obiettivo da raggiungere 1.258.000 KWh agli inverter</t>
  </si>
  <si>
    <t>Produzione misurata sugli inverter</t>
  </si>
  <si>
    <t>nel 2021</t>
  </si>
  <si>
    <t>al 31/12/21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</si>
</sst>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#,##0_ ;\-#,##0\ "/>
    <numFmt numFmtId="165" formatCode="#,##0.00_ ;\-#,##0.00\ "/>
    <numFmt numFmtId="166" formatCode="&quot;€&quot;\ #,##0"/>
    <numFmt numFmtId="167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65" fontId="3" fillId="0" borderId="0" xfId="1" applyNumberFormat="1" applyFont="1" applyBorder="1" applyAlignment="1">
      <alignment horizontal="center" wrapText="1"/>
    </xf>
    <xf numFmtId="0" fontId="1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165" fontId="3" fillId="0" borderId="0" xfId="1" applyNumberFormat="1" applyFont="1" applyBorder="1" applyAlignment="1">
      <alignment horizontal="center" wrapText="1"/>
    </xf>
    <xf numFmtId="14" fontId="0" fillId="0" borderId="0" xfId="0" applyNumberFormat="1"/>
    <xf numFmtId="3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3" fillId="0" borderId="0" xfId="1" applyNumberFormat="1" applyFont="1" applyBorder="1" applyAlignment="1">
      <alignment horizontal="center" wrapText="1"/>
    </xf>
    <xf numFmtId="164" fontId="3" fillId="0" borderId="0" xfId="1" applyNumberFormat="1" applyFont="1" applyBorder="1" applyAlignment="1">
      <alignment horizontal="center" wrapText="1"/>
    </xf>
    <xf numFmtId="3" fontId="6" fillId="0" borderId="0" xfId="0" applyNumberFormat="1" applyFont="1" applyAlignment="1">
      <alignment horizontal="center"/>
    </xf>
    <xf numFmtId="14" fontId="4" fillId="0" borderId="0" xfId="0" applyNumberFormat="1" applyFont="1"/>
    <xf numFmtId="3" fontId="1" fillId="0" borderId="0" xfId="0" applyNumberFormat="1" applyFont="1"/>
    <xf numFmtId="0" fontId="7" fillId="0" borderId="1" xfId="0" applyFont="1" applyBorder="1"/>
    <xf numFmtId="0" fontId="1" fillId="0" borderId="2" xfId="0" applyFont="1" applyBorder="1"/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1" fillId="0" borderId="4" xfId="0" applyNumberFormat="1" applyFont="1" applyBorder="1"/>
    <xf numFmtId="0" fontId="1" fillId="0" borderId="0" xfId="0" applyFont="1" applyBorder="1"/>
    <xf numFmtId="3" fontId="6" fillId="0" borderId="0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8" fillId="0" borderId="4" xfId="0" applyFont="1" applyBorder="1"/>
    <xf numFmtId="0" fontId="0" fillId="0" borderId="0" xfId="0" applyBorder="1"/>
    <xf numFmtId="3" fontId="5" fillId="0" borderId="4" xfId="0" applyNumberFormat="1" applyFont="1" applyBorder="1"/>
    <xf numFmtId="0" fontId="5" fillId="0" borderId="0" xfId="0" applyFont="1" applyBorder="1"/>
    <xf numFmtId="0" fontId="0" fillId="0" borderId="7" xfId="0" applyBorder="1"/>
    <xf numFmtId="0" fontId="0" fillId="0" borderId="8" xfId="0" applyBorder="1" applyAlignment="1">
      <alignment horizontal="center"/>
    </xf>
    <xf numFmtId="3" fontId="0" fillId="0" borderId="0" xfId="0" applyNumberFormat="1" applyFont="1"/>
    <xf numFmtId="3" fontId="9" fillId="0" borderId="0" xfId="0" applyNumberFormat="1" applyFont="1"/>
    <xf numFmtId="0" fontId="9" fillId="0" borderId="0" xfId="0" quotePrefix="1" applyFont="1"/>
    <xf numFmtId="0" fontId="0" fillId="0" borderId="0" xfId="0" applyFont="1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165" fontId="6" fillId="0" borderId="0" xfId="1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6" fontId="5" fillId="0" borderId="7" xfId="0" applyNumberFormat="1" applyFont="1" applyBorder="1"/>
    <xf numFmtId="3" fontId="0" fillId="0" borderId="0" xfId="0" applyNumberFormat="1"/>
    <xf numFmtId="3" fontId="0" fillId="0" borderId="10" xfId="0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" fontId="1" fillId="0" borderId="15" xfId="0" quotePrefix="1" applyNumberFormat="1" applyFont="1" applyBorder="1" applyAlignment="1">
      <alignment horizontal="center"/>
    </xf>
    <xf numFmtId="167" fontId="6" fillId="0" borderId="18" xfId="1" applyNumberFormat="1" applyFont="1" applyBorder="1" applyAlignment="1">
      <alignment horizontal="center" wrapText="1"/>
    </xf>
    <xf numFmtId="164" fontId="6" fillId="0" borderId="19" xfId="1" applyNumberFormat="1" applyFont="1" applyBorder="1" applyAlignment="1">
      <alignment horizontal="center" wrapText="1"/>
    </xf>
    <xf numFmtId="164" fontId="6" fillId="0" borderId="20" xfId="1" applyNumberFormat="1" applyFont="1" applyBorder="1" applyAlignment="1">
      <alignment horizontal="center" wrapText="1"/>
    </xf>
    <xf numFmtId="167" fontId="0" fillId="0" borderId="0" xfId="0" quotePrefix="1" applyNumberFormat="1" applyFont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3" fontId="10" fillId="0" borderId="13" xfId="0" applyNumberFormat="1" applyFont="1" applyBorder="1" applyAlignment="1"/>
    <xf numFmtId="0" fontId="11" fillId="0" borderId="9" xfId="0" applyFont="1" applyBorder="1"/>
    <xf numFmtId="0" fontId="11" fillId="0" borderId="12" xfId="0" applyFont="1" applyBorder="1"/>
    <xf numFmtId="0" fontId="11" fillId="0" borderId="13" xfId="0" applyFont="1" applyBorder="1"/>
    <xf numFmtId="0" fontId="0" fillId="0" borderId="0" xfId="0" applyAlignment="1">
      <alignment wrapText="1"/>
    </xf>
    <xf numFmtId="3" fontId="0" fillId="0" borderId="14" xfId="0" applyNumberFormat="1" applyBorder="1"/>
    <xf numFmtId="3" fontId="12" fillId="0" borderId="14" xfId="0" applyNumberFormat="1" applyFont="1" applyBorder="1"/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4" fillId="0" borderId="13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</cellXfs>
  <cellStyles count="2">
    <cellStyle name="Migliaia [0] 2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producibilità attesa</c:v>
                </c:pt>
              </c:strCache>
            </c:strRef>
          </c:tx>
          <c:cat>
            <c:strRef>
              <c:f>Foglio1!$B$10:$N$10</c:f>
              <c:strCache>
                <c:ptCount val="13"/>
                <c:pt idx="0">
                  <c:v>2021</c:v>
                </c:pt>
                <c:pt idx="1">
                  <c:v>gennaio</c:v>
                </c:pt>
                <c:pt idx="2">
                  <c:v>febbraio</c:v>
                </c:pt>
                <c:pt idx="3">
                  <c:v>marzo</c:v>
                </c:pt>
                <c:pt idx="4">
                  <c:v>aprile</c:v>
                </c:pt>
                <c:pt idx="5">
                  <c:v>maggio</c:v>
                </c:pt>
                <c:pt idx="6">
                  <c:v>giugno</c:v>
                </c:pt>
                <c:pt idx="7">
                  <c:v>luglio</c:v>
                </c:pt>
                <c:pt idx="8">
                  <c:v>agosto</c:v>
                </c:pt>
                <c:pt idx="9">
                  <c:v>settembre</c:v>
                </c:pt>
                <c:pt idx="10">
                  <c:v>ottobre</c:v>
                </c:pt>
                <c:pt idx="11">
                  <c:v>novembre</c:v>
                </c:pt>
                <c:pt idx="12">
                  <c:v>dicembre</c:v>
                </c:pt>
              </c:strCache>
            </c:strRef>
          </c:cat>
          <c:val>
            <c:numRef>
              <c:f>Foglio1!$B$15:$N$15</c:f>
              <c:numCache>
                <c:formatCode>#,##0</c:formatCode>
                <c:ptCount val="13"/>
                <c:pt idx="0" formatCode="#,##0_ ;\-#,##0\ ">
                  <c:v>12577723.912073331</c:v>
                </c:pt>
                <c:pt idx="1">
                  <c:v>12643379.912073331</c:v>
                </c:pt>
                <c:pt idx="2">
                  <c:v>12719112.912073331</c:v>
                </c:pt>
                <c:pt idx="3">
                  <c:v>12832653.912073331</c:v>
                </c:pt>
                <c:pt idx="4">
                  <c:v>12952751.912073331</c:v>
                </c:pt>
                <c:pt idx="5">
                  <c:v>13086586.912073331</c:v>
                </c:pt>
                <c:pt idx="6">
                  <c:v>13222356.912073331</c:v>
                </c:pt>
                <c:pt idx="7">
                  <c:v>13367362.912073331</c:v>
                </c:pt>
                <c:pt idx="8">
                  <c:v>13500922.912073331</c:v>
                </c:pt>
                <c:pt idx="9">
                  <c:v>13612616.912073331</c:v>
                </c:pt>
                <c:pt idx="10">
                  <c:v>13708696.912073331</c:v>
                </c:pt>
                <c:pt idx="11">
                  <c:v>13774163.912073331</c:v>
                </c:pt>
                <c:pt idx="12">
                  <c:v>13829594.912073331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36-4463-8DF6-4CB6AB1B9376}"/>
            </c:ext>
          </c:extLst>
        </c:ser>
        <c:ser>
          <c:idx val="1"/>
          <c:order val="1"/>
          <c:tx>
            <c:strRef>
              <c:f>Foglio1!$A$22</c:f>
              <c:strCache>
                <c:ptCount val="1"/>
                <c:pt idx="0">
                  <c:v>produzione totale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Foglio1!$B$22:$N$22</c:f>
              <c:numCache>
                <c:formatCode>#,##0</c:formatCode>
                <c:ptCount val="13"/>
                <c:pt idx="0">
                  <c:v>12692000</c:v>
                </c:pt>
                <c:pt idx="1">
                  <c:v>12711000</c:v>
                </c:pt>
                <c:pt idx="2">
                  <c:v>12812000</c:v>
                </c:pt>
                <c:pt idx="3">
                  <c:v>12956000</c:v>
                </c:pt>
                <c:pt idx="4">
                  <c:v>13076000</c:v>
                </c:pt>
                <c:pt idx="5">
                  <c:v>13217000</c:v>
                </c:pt>
                <c:pt idx="6">
                  <c:v>13363000</c:v>
                </c:pt>
                <c:pt idx="7">
                  <c:v>13509000</c:v>
                </c:pt>
                <c:pt idx="8">
                  <c:v>13657000</c:v>
                </c:pt>
                <c:pt idx="9">
                  <c:v>13784000</c:v>
                </c:pt>
                <c:pt idx="10">
                  <c:v>13893000</c:v>
                </c:pt>
                <c:pt idx="11">
                  <c:v>13951000</c:v>
                </c:pt>
                <c:pt idx="12">
                  <c:v>14000000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6-4463-8DF6-4CB6AB1B9376}"/>
            </c:ext>
          </c:extLst>
        </c:ser>
        <c:ser>
          <c:idx val="2"/>
          <c:order val="2"/>
          <c:tx>
            <c:strRef>
              <c:f>Foglio1!$A$16</c:f>
              <c:strCache>
                <c:ptCount val="1"/>
                <c:pt idx="0">
                  <c:v>producibilità contrattuale</c:v>
                </c:pt>
              </c:strCache>
            </c:strRef>
          </c:tx>
          <c:spPr>
            <a:ln w="28575">
              <a:solidFill>
                <a:srgbClr val="FF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pPr>
              <a:solidFill>
                <a:srgbClr val="FF0000"/>
              </a:solidFill>
              <a:ln w="28575"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val>
            <c:numRef>
              <c:f>Foglio1!$B$16:$N$16</c:f>
              <c:numCache>
                <c:formatCode>#,##0</c:formatCode>
                <c:ptCount val="13"/>
                <c:pt idx="0" formatCode="#,##0_ ;\-#,##0\ ">
                  <c:v>12009425.799999997</c:v>
                </c:pt>
                <c:pt idx="1">
                  <c:v>12074301.999999996</c:v>
                </c:pt>
                <c:pt idx="2">
                  <c:v>12149136.399999997</c:v>
                </c:pt>
                <c:pt idx="3">
                  <c:v>12261327.999999996</c:v>
                </c:pt>
                <c:pt idx="4">
                  <c:v>12379998.599999996</c:v>
                </c:pt>
                <c:pt idx="5">
                  <c:v>12512243.599999996</c:v>
                </c:pt>
                <c:pt idx="6">
                  <c:v>12646400.599999996</c:v>
                </c:pt>
                <c:pt idx="7">
                  <c:v>12789684.099999996</c:v>
                </c:pt>
                <c:pt idx="8">
                  <c:v>12921656.599999996</c:v>
                </c:pt>
                <c:pt idx="9">
                  <c:v>13032022.699999996</c:v>
                </c:pt>
                <c:pt idx="10">
                  <c:v>13126962.199999996</c:v>
                </c:pt>
                <c:pt idx="11">
                  <c:v>13191651.899999995</c:v>
                </c:pt>
                <c:pt idx="12">
                  <c:v>13246425.099999994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36-4463-8DF6-4CB6AB1B9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46280"/>
        <c:axId val="223762600"/>
      </c:lineChart>
      <c:catAx>
        <c:axId val="2237462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23762600"/>
        <c:crosses val="autoZero"/>
        <c:auto val="1"/>
        <c:lblAlgn val="ctr"/>
        <c:lblOffset val="100"/>
        <c:noMultiLvlLbl val="0"/>
      </c:catAx>
      <c:valAx>
        <c:axId val="223762600"/>
        <c:scaling>
          <c:orientation val="minMax"/>
          <c:max val="14000000"/>
          <c:min val="12000000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crossAx val="223746280"/>
        <c:crossesAt val="1"/>
        <c:crossBetween val="midCat"/>
        <c:majorUnit val="50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confronti mensili anno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Foglio1!$A$12</c:f>
              <c:strCache>
                <c:ptCount val="1"/>
                <c:pt idx="0">
                  <c:v>energia media mensile da produrre (kWh)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Foglio1!$B$10:$N$11</c:f>
              <c:strCache>
                <c:ptCount val="13"/>
                <c:pt idx="0">
                  <c:v>2021</c:v>
                </c:pt>
                <c:pt idx="1">
                  <c:v>gennaio</c:v>
                </c:pt>
                <c:pt idx="2">
                  <c:v>febbraio</c:v>
                </c:pt>
                <c:pt idx="3">
                  <c:v>marzo</c:v>
                </c:pt>
                <c:pt idx="4">
                  <c:v>aprile</c:v>
                </c:pt>
                <c:pt idx="5">
                  <c:v>maggio</c:v>
                </c:pt>
                <c:pt idx="6">
                  <c:v>giugno</c:v>
                </c:pt>
                <c:pt idx="7">
                  <c:v>luglio</c:v>
                </c:pt>
                <c:pt idx="8">
                  <c:v>agosto</c:v>
                </c:pt>
                <c:pt idx="9">
                  <c:v>settembre</c:v>
                </c:pt>
                <c:pt idx="10">
                  <c:v>ottobre</c:v>
                </c:pt>
                <c:pt idx="11">
                  <c:v>novembre</c:v>
                </c:pt>
                <c:pt idx="12">
                  <c:v>dicembre</c:v>
                </c:pt>
              </c:strCache>
            </c:strRef>
          </c:cat>
          <c:val>
            <c:numRef>
              <c:f>Foglio1!$B$12:$N$12</c:f>
              <c:numCache>
                <c:formatCode>#,##0</c:formatCode>
                <c:ptCount val="13"/>
                <c:pt idx="1">
                  <c:v>65656</c:v>
                </c:pt>
                <c:pt idx="2">
                  <c:v>75733</c:v>
                </c:pt>
                <c:pt idx="3">
                  <c:v>113541</c:v>
                </c:pt>
                <c:pt idx="4">
                  <c:v>120098</c:v>
                </c:pt>
                <c:pt idx="5">
                  <c:v>133835</c:v>
                </c:pt>
                <c:pt idx="6">
                  <c:v>135770</c:v>
                </c:pt>
                <c:pt idx="7">
                  <c:v>145006</c:v>
                </c:pt>
                <c:pt idx="8">
                  <c:v>133560</c:v>
                </c:pt>
                <c:pt idx="9">
                  <c:v>111694</c:v>
                </c:pt>
                <c:pt idx="10">
                  <c:v>96080</c:v>
                </c:pt>
                <c:pt idx="11">
                  <c:v>65467</c:v>
                </c:pt>
                <c:pt idx="12">
                  <c:v>55431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2-494E-B99D-7D9D01BF96E7}"/>
            </c:ext>
          </c:extLst>
        </c:ser>
        <c:ser>
          <c:idx val="1"/>
          <c:order val="1"/>
          <c:tx>
            <c:strRef>
              <c:f>Foglio1!$A$13</c:f>
              <c:strCache>
                <c:ptCount val="1"/>
                <c:pt idx="0">
                  <c:v>energia media mensile contrattuale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Foglio1!$B$10:$N$11</c:f>
              <c:strCache>
                <c:ptCount val="13"/>
                <c:pt idx="0">
                  <c:v>2021</c:v>
                </c:pt>
                <c:pt idx="1">
                  <c:v>gennaio</c:v>
                </c:pt>
                <c:pt idx="2">
                  <c:v>febbraio</c:v>
                </c:pt>
                <c:pt idx="3">
                  <c:v>marzo</c:v>
                </c:pt>
                <c:pt idx="4">
                  <c:v>aprile</c:v>
                </c:pt>
                <c:pt idx="5">
                  <c:v>maggio</c:v>
                </c:pt>
                <c:pt idx="6">
                  <c:v>giugno</c:v>
                </c:pt>
                <c:pt idx="7">
                  <c:v>luglio</c:v>
                </c:pt>
                <c:pt idx="8">
                  <c:v>agosto</c:v>
                </c:pt>
                <c:pt idx="9">
                  <c:v>settembre</c:v>
                </c:pt>
                <c:pt idx="10">
                  <c:v>ottobre</c:v>
                </c:pt>
                <c:pt idx="11">
                  <c:v>novembre</c:v>
                </c:pt>
                <c:pt idx="12">
                  <c:v>dicembre</c:v>
                </c:pt>
              </c:strCache>
            </c:strRef>
          </c:cat>
          <c:val>
            <c:numRef>
              <c:f>Foglio1!$B$13:$N$13</c:f>
              <c:numCache>
                <c:formatCode>#,##0</c:formatCode>
                <c:ptCount val="13"/>
                <c:pt idx="1">
                  <c:v>64876.199999999721</c:v>
                </c:pt>
                <c:pt idx="2">
                  <c:v>74834.399999999907</c:v>
                </c:pt>
                <c:pt idx="3">
                  <c:v>112191.60000000009</c:v>
                </c:pt>
                <c:pt idx="4">
                  <c:v>118670.60000000009</c:v>
                </c:pt>
                <c:pt idx="5">
                  <c:v>132245</c:v>
                </c:pt>
                <c:pt idx="6">
                  <c:v>134157</c:v>
                </c:pt>
                <c:pt idx="7">
                  <c:v>143283.5</c:v>
                </c:pt>
                <c:pt idx="8">
                  <c:v>131972.5</c:v>
                </c:pt>
                <c:pt idx="9">
                  <c:v>110366.09999999963</c:v>
                </c:pt>
                <c:pt idx="10">
                  <c:v>94939.5</c:v>
                </c:pt>
                <c:pt idx="11">
                  <c:v>64689.700000000186</c:v>
                </c:pt>
                <c:pt idx="12">
                  <c:v>54773.200000000186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02-494E-B99D-7D9D01BF96E7}"/>
            </c:ext>
          </c:extLst>
        </c:ser>
        <c:ser>
          <c:idx val="2"/>
          <c:order val="2"/>
          <c:tx>
            <c:strRef>
              <c:f>Foglio1!$A$21</c:f>
              <c:strCache>
                <c:ptCount val="1"/>
                <c:pt idx="0">
                  <c:v>produzione reale mensile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Foglio1!$B$10:$N$11</c:f>
              <c:strCache>
                <c:ptCount val="13"/>
                <c:pt idx="0">
                  <c:v>2021</c:v>
                </c:pt>
                <c:pt idx="1">
                  <c:v>gennaio</c:v>
                </c:pt>
                <c:pt idx="2">
                  <c:v>febbraio</c:v>
                </c:pt>
                <c:pt idx="3">
                  <c:v>marzo</c:v>
                </c:pt>
                <c:pt idx="4">
                  <c:v>aprile</c:v>
                </c:pt>
                <c:pt idx="5">
                  <c:v>maggio</c:v>
                </c:pt>
                <c:pt idx="6">
                  <c:v>giugno</c:v>
                </c:pt>
                <c:pt idx="7">
                  <c:v>luglio</c:v>
                </c:pt>
                <c:pt idx="8">
                  <c:v>agosto</c:v>
                </c:pt>
                <c:pt idx="9">
                  <c:v>settembre</c:v>
                </c:pt>
                <c:pt idx="10">
                  <c:v>ottobre</c:v>
                </c:pt>
                <c:pt idx="11">
                  <c:v>novembre</c:v>
                </c:pt>
                <c:pt idx="12">
                  <c:v>dicembre</c:v>
                </c:pt>
              </c:strCache>
            </c:strRef>
          </c:cat>
          <c:val>
            <c:numRef>
              <c:f>Foglio1!$B$21:$N$21</c:f>
              <c:numCache>
                <c:formatCode>#,##0</c:formatCode>
                <c:ptCount val="13"/>
                <c:pt idx="1">
                  <c:v>19000</c:v>
                </c:pt>
                <c:pt idx="2">
                  <c:v>101000</c:v>
                </c:pt>
                <c:pt idx="3">
                  <c:v>144000</c:v>
                </c:pt>
                <c:pt idx="4">
                  <c:v>120000</c:v>
                </c:pt>
                <c:pt idx="5">
                  <c:v>141000</c:v>
                </c:pt>
                <c:pt idx="6">
                  <c:v>146000</c:v>
                </c:pt>
                <c:pt idx="7">
                  <c:v>146000</c:v>
                </c:pt>
                <c:pt idx="8">
                  <c:v>148000</c:v>
                </c:pt>
                <c:pt idx="9">
                  <c:v>127000</c:v>
                </c:pt>
                <c:pt idx="10">
                  <c:v>109000</c:v>
                </c:pt>
                <c:pt idx="11">
                  <c:v>58000</c:v>
                </c:pt>
                <c:pt idx="12">
                  <c:v>49000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02-494E-B99D-7D9D01BF9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9391920"/>
        <c:axId val="499392248"/>
      </c:barChart>
      <c:catAx>
        <c:axId val="49939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9392248"/>
        <c:crosses val="autoZero"/>
        <c:auto val="1"/>
        <c:lblAlgn val="ctr"/>
        <c:lblOffset val="100"/>
        <c:noMultiLvlLbl val="0"/>
      </c:catAx>
      <c:valAx>
        <c:axId val="49939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9391920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confronti annuali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Foglio2!$B$3</c:f>
              <c:strCache>
                <c:ptCount val="1"/>
                <c:pt idx="0">
                  <c:v>produttività attesa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Foglio2!$A$4:$A$11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Foglio2!$B$4:$B$11</c:f>
              <c:numCache>
                <c:formatCode>#,##0</c:formatCode>
                <c:ptCount val="8"/>
                <c:pt idx="0">
                  <c:v>953376</c:v>
                </c:pt>
                <c:pt idx="1">
                  <c:v>1327036</c:v>
                </c:pt>
                <c:pt idx="2">
                  <c:v>1317747</c:v>
                </c:pt>
                <c:pt idx="3">
                  <c:v>1308523</c:v>
                </c:pt>
                <c:pt idx="4">
                  <c:v>1299363</c:v>
                </c:pt>
                <c:pt idx="5">
                  <c:v>1290267</c:v>
                </c:pt>
                <c:pt idx="6">
                  <c:v>1281235</c:v>
                </c:pt>
                <c:pt idx="7">
                  <c:v>1272266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5-469B-AD7A-1A9E08FE53DD}"/>
            </c:ext>
          </c:extLst>
        </c:ser>
        <c:ser>
          <c:idx val="1"/>
          <c:order val="1"/>
          <c:tx>
            <c:strRef>
              <c:f>Foglio2!$C$3</c:f>
              <c:strCache>
                <c:ptCount val="1"/>
                <c:pt idx="0">
                  <c:v>produttività contrattuale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Foglio2!$A$4:$A$11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Foglio2!$C$4:$C$11</c:f>
              <c:numCache>
                <c:formatCode>#,##0</c:formatCode>
                <c:ptCount val="8"/>
                <c:pt idx="0">
                  <c:v>866500</c:v>
                </c:pt>
                <c:pt idx="1">
                  <c:v>1237000</c:v>
                </c:pt>
                <c:pt idx="2">
                  <c:v>1237000</c:v>
                </c:pt>
                <c:pt idx="3">
                  <c:v>1237000</c:v>
                </c:pt>
                <c:pt idx="4">
                  <c:v>1237000</c:v>
                </c:pt>
                <c:pt idx="5">
                  <c:v>1237000</c:v>
                </c:pt>
                <c:pt idx="6">
                  <c:v>1237000</c:v>
                </c:pt>
                <c:pt idx="7">
                  <c:v>1237000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5-469B-AD7A-1A9E08FE53DD}"/>
            </c:ext>
          </c:extLst>
        </c:ser>
        <c:ser>
          <c:idx val="2"/>
          <c:order val="2"/>
          <c:tx>
            <c:strRef>
              <c:f>Foglio2!$D$3</c:f>
              <c:strCache>
                <c:ptCount val="1"/>
                <c:pt idx="0">
                  <c:v>produzione reale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Foglio2!$A$4:$A$11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Foglio2!$D$4:$D$11</c:f>
              <c:numCache>
                <c:formatCode>#,##0</c:formatCode>
                <c:ptCount val="8"/>
                <c:pt idx="0">
                  <c:v>944000</c:v>
                </c:pt>
                <c:pt idx="1">
                  <c:v>1354000</c:v>
                </c:pt>
                <c:pt idx="2">
                  <c:v>1171000</c:v>
                </c:pt>
                <c:pt idx="3">
                  <c:v>1255000</c:v>
                </c:pt>
                <c:pt idx="4">
                  <c:v>1356000</c:v>
                </c:pt>
                <c:pt idx="5">
                  <c:v>1330000</c:v>
                </c:pt>
                <c:pt idx="6">
                  <c:v>1395000</c:v>
                </c:pt>
                <c:pt idx="7">
                  <c:v>1250000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5-469B-AD7A-1A9E08FE5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2492968"/>
        <c:axId val="562492312"/>
      </c:barChart>
      <c:catAx>
        <c:axId val="56249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2492312"/>
        <c:crosses val="autoZero"/>
        <c:auto val="1"/>
        <c:lblAlgn val="ctr"/>
        <c:lblOffset val="100"/>
        <c:noMultiLvlLbl val="0"/>
      </c:catAx>
      <c:valAx>
        <c:axId val="562492312"/>
        <c:scaling>
          <c:orientation val="minMax"/>
          <c:max val="1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2492968"/>
        <c:crosses val="autoZero"/>
        <c:crossBetween val="between"/>
        <c:majorUnit val="50000"/>
        <c:minorUnit val="1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33</xdr:row>
      <xdr:rowOff>180974</xdr:rowOff>
    </xdr:from>
    <xdr:to>
      <xdr:col>14</xdr:col>
      <xdr:colOff>590550</xdr:colOff>
      <xdr:row>62</xdr:row>
      <xdr:rowOff>19049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1590674</xdr:colOff>
      <xdr:row>64</xdr:row>
      <xdr:rowOff>14287</xdr:rowOff>
    </xdr:from>
    <xdr:to>
      <xdr:col>14</xdr:col>
      <xdr:colOff>609599</xdr:colOff>
      <xdr:row>89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8C78F0D-949F-46EA-9CA4-633F5E9D6C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12</xdr:row>
      <xdr:rowOff>185736</xdr:rowOff>
    </xdr:from>
    <xdr:to>
      <xdr:col>12</xdr:col>
      <xdr:colOff>19050</xdr:colOff>
      <xdr:row>40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936AEBF-CFC8-4B23-AEC5-0478ACDEAE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workbookViewId="0">
      <selection activeCell="N28" sqref="N28"/>
    </sheetView>
  </sheetViews>
  <sheetFormatPr defaultRowHeight="14.5" x14ac:dyDescent="0.35"/>
  <cols>
    <col min="1" max="1" width="23.81640625" customWidth="1"/>
    <col min="2" max="2" width="10.26953125" customWidth="1"/>
    <col min="3" max="3" width="14" bestFit="1" customWidth="1"/>
    <col min="4" max="4" width="9.7265625" customWidth="1"/>
    <col min="5" max="5" width="10.81640625" bestFit="1" customWidth="1"/>
    <col min="6" max="7" width="10.08984375" customWidth="1"/>
    <col min="8" max="9" width="10" customWidth="1"/>
    <col min="10" max="10" width="11" customWidth="1"/>
    <col min="11" max="11" width="10.453125" customWidth="1"/>
    <col min="12" max="12" width="10.26953125" customWidth="1"/>
    <col min="13" max="13" width="10.26953125" bestFit="1" customWidth="1"/>
    <col min="14" max="14" width="10.7265625" customWidth="1"/>
    <col min="15" max="15" width="8.90625" bestFit="1" customWidth="1"/>
    <col min="16" max="16" width="10.453125" customWidth="1"/>
  </cols>
  <sheetData>
    <row r="1" spans="1:15" ht="18.5" x14ac:dyDescent="0.45">
      <c r="A1" s="15">
        <v>44561</v>
      </c>
      <c r="B1" s="9"/>
      <c r="C1" s="65" t="s">
        <v>14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ht="18.5" x14ac:dyDescent="0.45">
      <c r="A2" s="9"/>
      <c r="B2" s="9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5" x14ac:dyDescent="0.35">
      <c r="A3" t="s">
        <v>16</v>
      </c>
      <c r="C3" s="45"/>
      <c r="D3" s="35"/>
      <c r="E3" s="45"/>
      <c r="F3" s="45"/>
      <c r="G3" s="45"/>
      <c r="H3" s="45" t="s">
        <v>33</v>
      </c>
      <c r="I3" s="45"/>
      <c r="J3" s="36">
        <f>998*0.993*0.993*0.993*0.993*0.993*0.993*0.993*0.993*0.993*0.993</f>
        <v>930.30001131924519</v>
      </c>
      <c r="K3" s="35" t="s">
        <v>34</v>
      </c>
      <c r="M3" s="45"/>
      <c r="N3" s="45"/>
    </row>
    <row r="5" spans="1:15" x14ac:dyDescent="0.35">
      <c r="A5" s="5" t="s">
        <v>22</v>
      </c>
      <c r="B5" s="5"/>
      <c r="H5" s="35" t="s">
        <v>20</v>
      </c>
    </row>
    <row r="6" spans="1:15" x14ac:dyDescent="0.3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5" x14ac:dyDescent="0.35">
      <c r="A7" s="5" t="s">
        <v>35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5" x14ac:dyDescent="0.35">
      <c r="A8" s="34"/>
      <c r="B8" s="34"/>
      <c r="C8" s="66" t="s">
        <v>12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  <row r="9" spans="1:15" x14ac:dyDescent="0.3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5" ht="15" customHeight="1" x14ac:dyDescent="0.35">
      <c r="A10" s="64"/>
      <c r="B10" s="48">
        <v>2021</v>
      </c>
      <c r="C10" s="46" t="s">
        <v>0</v>
      </c>
      <c r="D10" s="46" t="s">
        <v>1</v>
      </c>
      <c r="E10" s="46" t="s">
        <v>2</v>
      </c>
      <c r="F10" s="46" t="s">
        <v>3</v>
      </c>
      <c r="G10" s="46" t="s">
        <v>4</v>
      </c>
      <c r="H10" s="46" t="s">
        <v>5</v>
      </c>
      <c r="I10" s="46" t="s">
        <v>6</v>
      </c>
      <c r="J10" s="46" t="s">
        <v>7</v>
      </c>
      <c r="K10" s="46" t="s">
        <v>8</v>
      </c>
      <c r="L10" s="46" t="s">
        <v>9</v>
      </c>
      <c r="M10" s="46" t="s">
        <v>10</v>
      </c>
      <c r="N10" s="47" t="s">
        <v>11</v>
      </c>
    </row>
    <row r="11" spans="1:15" x14ac:dyDescent="0.35">
      <c r="A11" s="64"/>
      <c r="B11" s="34"/>
    </row>
    <row r="12" spans="1:15" ht="29" x14ac:dyDescent="0.35">
      <c r="A12" s="37" t="s">
        <v>24</v>
      </c>
      <c r="B12" s="37"/>
      <c r="C12" s="3">
        <v>65656</v>
      </c>
      <c r="D12" s="3">
        <v>75733</v>
      </c>
      <c r="E12" s="3">
        <v>113541</v>
      </c>
      <c r="F12" s="3">
        <v>120098</v>
      </c>
      <c r="G12" s="3">
        <v>133835</v>
      </c>
      <c r="H12" s="3">
        <v>135770</v>
      </c>
      <c r="I12" s="3">
        <v>145006</v>
      </c>
      <c r="J12" s="3">
        <v>133560</v>
      </c>
      <c r="K12" s="3">
        <v>111694</v>
      </c>
      <c r="L12" s="3">
        <v>96080</v>
      </c>
      <c r="M12" s="3">
        <v>65467</v>
      </c>
      <c r="N12" s="3">
        <v>55431</v>
      </c>
      <c r="O12" s="31"/>
    </row>
    <row r="13" spans="1:15" ht="29" x14ac:dyDescent="0.35">
      <c r="A13" s="37" t="s">
        <v>23</v>
      </c>
      <c r="B13" s="37"/>
      <c r="C13" s="3">
        <v>64876.199999999721</v>
      </c>
      <c r="D13" s="3">
        <v>74834.399999999907</v>
      </c>
      <c r="E13" s="3">
        <v>112191.60000000009</v>
      </c>
      <c r="F13" s="3">
        <v>118670.60000000009</v>
      </c>
      <c r="G13" s="3">
        <v>132245</v>
      </c>
      <c r="H13" s="3">
        <v>134157</v>
      </c>
      <c r="I13" s="3">
        <v>143283.5</v>
      </c>
      <c r="J13" s="3">
        <v>131972.5</v>
      </c>
      <c r="K13" s="3">
        <v>110366.09999999963</v>
      </c>
      <c r="L13" s="3">
        <v>94939.5</v>
      </c>
      <c r="M13" s="3">
        <v>64689.700000000186</v>
      </c>
      <c r="N13" s="3">
        <v>54773.200000000186</v>
      </c>
    </row>
    <row r="14" spans="1:15" x14ac:dyDescent="0.35">
      <c r="A14" s="37"/>
      <c r="B14" s="49">
        <v>44196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5" ht="20.149999999999999" customHeight="1" x14ac:dyDescent="0.35">
      <c r="A15" s="37" t="s">
        <v>13</v>
      </c>
      <c r="B15" s="50">
        <v>12577723.912073331</v>
      </c>
      <c r="C15" s="7">
        <f>B15+C12</f>
        <v>12643379.912073331</v>
      </c>
      <c r="D15" s="7">
        <f>C15+D12</f>
        <v>12719112.912073331</v>
      </c>
      <c r="E15" s="7">
        <f t="shared" ref="E15:N15" si="0">D15+E12</f>
        <v>12832653.912073331</v>
      </c>
      <c r="F15" s="7">
        <f t="shared" si="0"/>
        <v>12952751.912073331</v>
      </c>
      <c r="G15" s="7">
        <f t="shared" si="0"/>
        <v>13086586.912073331</v>
      </c>
      <c r="H15" s="7">
        <f t="shared" si="0"/>
        <v>13222356.912073331</v>
      </c>
      <c r="I15" s="7">
        <f t="shared" si="0"/>
        <v>13367362.912073331</v>
      </c>
      <c r="J15" s="7">
        <f t="shared" si="0"/>
        <v>13500922.912073331</v>
      </c>
      <c r="K15" s="7">
        <f t="shared" si="0"/>
        <v>13612616.912073331</v>
      </c>
      <c r="L15" s="7">
        <f t="shared" si="0"/>
        <v>13708696.912073331</v>
      </c>
      <c r="M15" s="7">
        <f t="shared" si="0"/>
        <v>13774163.912073331</v>
      </c>
      <c r="N15" s="10">
        <f t="shared" si="0"/>
        <v>13829594.912073331</v>
      </c>
      <c r="O15" s="40"/>
    </row>
    <row r="16" spans="1:15" ht="20.149999999999999" customHeight="1" x14ac:dyDescent="0.35">
      <c r="A16" s="37" t="s">
        <v>15</v>
      </c>
      <c r="B16" s="51">
        <v>12009425.799999997</v>
      </c>
      <c r="C16" s="7">
        <f>B16+C13</f>
        <v>12074301.999999996</v>
      </c>
      <c r="D16" s="7">
        <f t="shared" ref="D16:N16" si="1">C16+D13</f>
        <v>12149136.399999997</v>
      </c>
      <c r="E16" s="7">
        <f t="shared" si="1"/>
        <v>12261327.999999996</v>
      </c>
      <c r="F16" s="7">
        <f t="shared" si="1"/>
        <v>12379998.599999996</v>
      </c>
      <c r="G16" s="7">
        <f t="shared" si="1"/>
        <v>12512243.599999996</v>
      </c>
      <c r="H16" s="7">
        <f t="shared" si="1"/>
        <v>12646400.599999996</v>
      </c>
      <c r="I16" s="7">
        <f t="shared" si="1"/>
        <v>12789684.099999996</v>
      </c>
      <c r="J16" s="7">
        <f t="shared" si="1"/>
        <v>12921656.599999996</v>
      </c>
      <c r="K16" s="7">
        <f t="shared" si="1"/>
        <v>13032022.699999996</v>
      </c>
      <c r="L16" s="7">
        <f t="shared" si="1"/>
        <v>13126962.199999996</v>
      </c>
      <c r="M16" s="7">
        <f t="shared" si="1"/>
        <v>13191651.899999995</v>
      </c>
      <c r="N16" s="7">
        <f t="shared" si="1"/>
        <v>13246425.099999994</v>
      </c>
    </row>
    <row r="17" spans="1:16" x14ac:dyDescent="0.35">
      <c r="A17" s="12"/>
      <c r="B17" s="13"/>
    </row>
    <row r="18" spans="1:16" x14ac:dyDescent="0.35">
      <c r="A18" s="4"/>
      <c r="B18" s="8"/>
    </row>
    <row r="19" spans="1:16" ht="18.5" x14ac:dyDescent="0.45">
      <c r="A19" s="3"/>
      <c r="B19" s="3"/>
      <c r="C19" s="65" t="s">
        <v>18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6" x14ac:dyDescent="0.35">
      <c r="A20" s="2"/>
      <c r="B20" s="52">
        <v>44196</v>
      </c>
      <c r="C20" s="44" t="s">
        <v>0</v>
      </c>
      <c r="D20" s="44" t="s">
        <v>1</v>
      </c>
      <c r="E20" s="44" t="s">
        <v>2</v>
      </c>
      <c r="F20" s="44" t="s">
        <v>3</v>
      </c>
      <c r="G20" s="38" t="s">
        <v>4</v>
      </c>
      <c r="H20" s="38" t="s">
        <v>5</v>
      </c>
      <c r="I20" s="38" t="s">
        <v>6</v>
      </c>
      <c r="J20" s="38" t="s">
        <v>7</v>
      </c>
      <c r="K20" s="38" t="s">
        <v>8</v>
      </c>
      <c r="L20" s="38" t="s">
        <v>9</v>
      </c>
      <c r="M20" s="38" t="s">
        <v>10</v>
      </c>
      <c r="N20" s="38" t="s">
        <v>11</v>
      </c>
    </row>
    <row r="21" spans="1:16" x14ac:dyDescent="0.35">
      <c r="A21" s="6" t="s">
        <v>28</v>
      </c>
      <c r="B21" s="6"/>
      <c r="C21" s="14">
        <v>19000</v>
      </c>
      <c r="D21" s="14">
        <v>101000</v>
      </c>
      <c r="E21" s="3">
        <v>144000</v>
      </c>
      <c r="F21" s="14">
        <v>120000</v>
      </c>
      <c r="G21" s="14">
        <v>141000</v>
      </c>
      <c r="H21" s="14">
        <v>146000</v>
      </c>
      <c r="I21" s="14">
        <v>146000</v>
      </c>
      <c r="J21" s="14">
        <v>148000</v>
      </c>
      <c r="K21" s="14">
        <v>127000</v>
      </c>
      <c r="L21" s="3">
        <v>109000</v>
      </c>
      <c r="M21" s="14">
        <v>58000</v>
      </c>
      <c r="N21" s="14">
        <v>49000</v>
      </c>
      <c r="O21" s="32"/>
      <c r="P21" s="40"/>
    </row>
    <row r="22" spans="1:16" x14ac:dyDescent="0.35">
      <c r="A22" s="6" t="s">
        <v>27</v>
      </c>
      <c r="B22" s="14">
        <v>12692000</v>
      </c>
      <c r="C22" s="14">
        <f t="shared" ref="C22:N22" si="2">B22+C21</f>
        <v>12711000</v>
      </c>
      <c r="D22" s="14">
        <f t="shared" si="2"/>
        <v>12812000</v>
      </c>
      <c r="E22" s="14">
        <f t="shared" si="2"/>
        <v>12956000</v>
      </c>
      <c r="F22" s="14">
        <f t="shared" si="2"/>
        <v>13076000</v>
      </c>
      <c r="G22" s="14">
        <f t="shared" si="2"/>
        <v>13217000</v>
      </c>
      <c r="H22" s="14">
        <f t="shared" si="2"/>
        <v>13363000</v>
      </c>
      <c r="I22" s="14">
        <f t="shared" si="2"/>
        <v>13509000</v>
      </c>
      <c r="J22" s="14">
        <f t="shared" si="2"/>
        <v>13657000</v>
      </c>
      <c r="K22" s="14">
        <f t="shared" si="2"/>
        <v>13784000</v>
      </c>
      <c r="L22" s="14">
        <f t="shared" si="2"/>
        <v>13893000</v>
      </c>
      <c r="M22" s="14">
        <f t="shared" si="2"/>
        <v>13951000</v>
      </c>
      <c r="N22" s="14">
        <f t="shared" si="2"/>
        <v>14000000</v>
      </c>
      <c r="O22" s="33"/>
    </row>
    <row r="23" spans="1:16" ht="15" thickBot="1" x14ac:dyDescent="0.4">
      <c r="A23" s="1"/>
      <c r="B23" s="13"/>
      <c r="C23" s="14"/>
      <c r="D23" s="14"/>
      <c r="E23" s="14"/>
      <c r="F23" s="14"/>
      <c r="G23" s="14"/>
      <c r="H23" s="10"/>
      <c r="I23" s="7"/>
      <c r="J23" s="7"/>
      <c r="K23" s="7"/>
      <c r="L23" s="7"/>
      <c r="M23" s="7"/>
      <c r="N23" s="7"/>
      <c r="O23" s="16"/>
      <c r="P23" s="5"/>
    </row>
    <row r="24" spans="1:16" ht="15" customHeight="1" x14ac:dyDescent="0.35">
      <c r="A24" s="1"/>
      <c r="B24" s="17"/>
      <c r="C24" s="18"/>
      <c r="D24" s="18"/>
      <c r="E24" s="18"/>
      <c r="F24" s="19"/>
      <c r="G24" s="20"/>
      <c r="H24" s="10"/>
      <c r="I24" s="7"/>
      <c r="J24" s="58" t="s">
        <v>36</v>
      </c>
      <c r="K24" s="41"/>
      <c r="L24" s="42"/>
      <c r="M24" s="42"/>
      <c r="N24" s="43"/>
    </row>
    <row r="25" spans="1:16" ht="15" customHeight="1" x14ac:dyDescent="0.35">
      <c r="A25" s="1"/>
      <c r="B25" s="21" t="s">
        <v>38</v>
      </c>
      <c r="C25" s="22"/>
      <c r="D25" s="22"/>
      <c r="E25" s="22"/>
      <c r="F25" s="23"/>
      <c r="G25" s="24"/>
      <c r="H25" s="10"/>
      <c r="I25" s="7"/>
      <c r="J25" s="59" t="s">
        <v>37</v>
      </c>
      <c r="K25" s="70"/>
      <c r="L25" s="71"/>
      <c r="M25" s="60" t="s">
        <v>19</v>
      </c>
      <c r="N25" s="62">
        <v>1308000</v>
      </c>
    </row>
    <row r="26" spans="1:16" x14ac:dyDescent="0.35">
      <c r="A26" s="1"/>
      <c r="B26" s="25" t="s">
        <v>21</v>
      </c>
      <c r="C26" s="22"/>
      <c r="D26" s="22"/>
      <c r="E26" s="22"/>
      <c r="F26" s="26"/>
      <c r="G26" s="24"/>
      <c r="H26" s="10"/>
      <c r="I26" s="7"/>
    </row>
    <row r="27" spans="1:16" ht="18.5" x14ac:dyDescent="0.45">
      <c r="A27" s="1"/>
      <c r="B27" s="27">
        <f>(N22-N16)*0.97</f>
        <v>730967.65300000575</v>
      </c>
      <c r="C27" s="28" t="s">
        <v>19</v>
      </c>
      <c r="D27" s="22"/>
      <c r="E27" s="22"/>
      <c r="F27" s="26"/>
      <c r="G27" s="24"/>
      <c r="H27" s="10"/>
      <c r="I27" s="7"/>
      <c r="J27" s="53" t="s">
        <v>26</v>
      </c>
      <c r="K27" s="54"/>
      <c r="L27" s="54"/>
      <c r="M27" s="54"/>
      <c r="N27" s="55"/>
    </row>
    <row r="28" spans="1:16" ht="19" thickBot="1" x14ac:dyDescent="0.5">
      <c r="A28" s="6"/>
      <c r="B28" s="68" t="s">
        <v>25</v>
      </c>
      <c r="C28" s="69"/>
      <c r="D28" s="39">
        <f>B27*0.386</f>
        <v>282153.51405800221</v>
      </c>
      <c r="E28" s="29"/>
      <c r="F28" s="29"/>
      <c r="G28" s="30"/>
      <c r="H28" s="1"/>
      <c r="I28" s="1"/>
      <c r="J28" s="56" t="s">
        <v>37</v>
      </c>
      <c r="K28" s="67"/>
      <c r="L28" s="67"/>
      <c r="M28" s="57" t="s">
        <v>19</v>
      </c>
      <c r="N28" s="63">
        <v>1259516.8000000005</v>
      </c>
    </row>
    <row r="30" spans="1:16" x14ac:dyDescent="0.35">
      <c r="D30" s="40"/>
    </row>
  </sheetData>
  <mergeCells count="7">
    <mergeCell ref="A10:A11"/>
    <mergeCell ref="C19:N19"/>
    <mergeCell ref="C1:N1"/>
    <mergeCell ref="C8:N8"/>
    <mergeCell ref="K28:L28"/>
    <mergeCell ref="B28:C28"/>
    <mergeCell ref="K25:L25"/>
  </mergeCells>
  <pageMargins left="0.05" right="7.0000000000000007E-2" top="0.34" bottom="0.28999999999999998" header="0.3" footer="0.3"/>
  <pageSetup paperSize="9" orientation="landscape" r:id="rId1"/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>
      <selection activeCell="I8" sqref="I8"/>
    </sheetView>
  </sheetViews>
  <sheetFormatPr defaultRowHeight="14.5" x14ac:dyDescent="0.35"/>
  <cols>
    <col min="2" max="2" width="18.1796875" customWidth="1"/>
    <col min="3" max="4" width="18.26953125" customWidth="1"/>
  </cols>
  <sheetData>
    <row r="1" spans="1:4" x14ac:dyDescent="0.35">
      <c r="A1" t="s">
        <v>29</v>
      </c>
      <c r="D1" t="s">
        <v>32</v>
      </c>
    </row>
    <row r="3" spans="1:4" ht="29" x14ac:dyDescent="0.35">
      <c r="B3" t="s">
        <v>30</v>
      </c>
      <c r="C3" s="61" t="s">
        <v>31</v>
      </c>
      <c r="D3" t="s">
        <v>17</v>
      </c>
    </row>
    <row r="4" spans="1:4" x14ac:dyDescent="0.35">
      <c r="A4">
        <v>2011</v>
      </c>
      <c r="B4" s="40">
        <v>953376</v>
      </c>
      <c r="C4" s="40">
        <v>866500</v>
      </c>
      <c r="D4" s="40">
        <v>944000</v>
      </c>
    </row>
    <row r="5" spans="1:4" x14ac:dyDescent="0.35">
      <c r="A5">
        <v>2012</v>
      </c>
      <c r="B5" s="40">
        <v>1327036</v>
      </c>
      <c r="C5" s="40">
        <v>1237000</v>
      </c>
      <c r="D5" s="40">
        <v>1354000</v>
      </c>
    </row>
    <row r="6" spans="1:4" x14ac:dyDescent="0.35">
      <c r="A6">
        <v>2013</v>
      </c>
      <c r="B6" s="40">
        <v>1317747</v>
      </c>
      <c r="C6" s="40">
        <v>1237000</v>
      </c>
      <c r="D6" s="40">
        <v>1171000</v>
      </c>
    </row>
    <row r="7" spans="1:4" x14ac:dyDescent="0.35">
      <c r="A7">
        <v>2014</v>
      </c>
      <c r="B7" s="40">
        <v>1308523</v>
      </c>
      <c r="C7" s="40">
        <v>1237000</v>
      </c>
      <c r="D7" s="40">
        <v>1255000</v>
      </c>
    </row>
    <row r="8" spans="1:4" x14ac:dyDescent="0.35">
      <c r="A8">
        <v>2015</v>
      </c>
      <c r="B8" s="40">
        <v>1299363</v>
      </c>
      <c r="C8" s="40">
        <v>1237000</v>
      </c>
      <c r="D8" s="40">
        <v>1356000</v>
      </c>
    </row>
    <row r="9" spans="1:4" x14ac:dyDescent="0.35">
      <c r="A9">
        <v>2016</v>
      </c>
      <c r="B9" s="40">
        <v>1290267</v>
      </c>
      <c r="C9" s="40">
        <v>1237000</v>
      </c>
      <c r="D9" s="40">
        <v>1330000</v>
      </c>
    </row>
    <row r="10" spans="1:4" x14ac:dyDescent="0.35">
      <c r="A10">
        <v>2017</v>
      </c>
      <c r="B10" s="40">
        <v>1281235</v>
      </c>
      <c r="C10" s="40">
        <v>1237000</v>
      </c>
      <c r="D10" s="40">
        <v>1395000</v>
      </c>
    </row>
    <row r="11" spans="1:4" x14ac:dyDescent="0.35">
      <c r="A11">
        <v>2018</v>
      </c>
      <c r="B11" s="40">
        <v>1272266</v>
      </c>
      <c r="C11" s="40">
        <v>1237000</v>
      </c>
      <c r="D11" s="40">
        <v>1250000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tecnico2</dc:creator>
  <cp:lastModifiedBy>Ettore Cataudella</cp:lastModifiedBy>
  <cp:lastPrinted>2012-12-03T13:34:50Z</cp:lastPrinted>
  <dcterms:created xsi:type="dcterms:W3CDTF">2012-04-25T10:29:03Z</dcterms:created>
  <dcterms:modified xsi:type="dcterms:W3CDTF">2022-01-12T16:45:36Z</dcterms:modified>
</cp:coreProperties>
</file>