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555" tabRatio="601" activeTab="3"/>
  </bookViews>
  <sheets>
    <sheet name="ENTRATA" sheetId="1" r:id="rId1"/>
    <sheet name="SPESA" sheetId="2" r:id="rId2"/>
    <sheet name="PLURI_ENTR" sheetId="3" r:id="rId3"/>
    <sheet name="PLURI_SPESA" sheetId="4" r:id="rId4"/>
  </sheets>
  <definedNames/>
  <calcPr fullCalcOnLoad="1"/>
</workbook>
</file>

<file path=xl/sharedStrings.xml><?xml version="1.0" encoding="utf-8"?>
<sst xmlns="http://schemas.openxmlformats.org/spreadsheetml/2006/main" count="231" uniqueCount="147">
  <si>
    <t xml:space="preserve"> Accertamenti </t>
  </si>
  <si>
    <t xml:space="preserve">             Previsioni di Competenza </t>
  </si>
  <si>
    <t xml:space="preserve">  Annotazioni </t>
  </si>
  <si>
    <t xml:space="preserve"> ultimo esercizio </t>
  </si>
  <si>
    <t xml:space="preserve">   definitive </t>
  </si>
  <si>
    <t xml:space="preserve">      chiuso </t>
  </si>
  <si>
    <t xml:space="preserve"> esercizio in corso </t>
  </si>
  <si>
    <t xml:space="preserve"> in aumento </t>
  </si>
  <si>
    <t xml:space="preserve">  in diminuzione </t>
  </si>
  <si>
    <t xml:space="preserve"> Somme risultanti </t>
  </si>
  <si>
    <t xml:space="preserve">       descrizione</t>
  </si>
  <si>
    <t xml:space="preserve">   AVANZO DI AMMINISTRAZIONE</t>
  </si>
  <si>
    <t xml:space="preserve"> TIT. 1°  ENTRATE TRIBUTARIE</t>
  </si>
  <si>
    <t xml:space="preserve">           Totale TIT. 1°</t>
  </si>
  <si>
    <t xml:space="preserve"> TIT. 2° CONTRIBUTI E TRASER.</t>
  </si>
  <si>
    <t xml:space="preserve">           Totale TIT. 2°</t>
  </si>
  <si>
    <t xml:space="preserve"> TIT. 3° ENTRATE EXTRATRIB.</t>
  </si>
  <si>
    <t xml:space="preserve">  Alienazione Beni Patrimoniali</t>
  </si>
  <si>
    <t xml:space="preserve">  Diritti di Segreteria</t>
  </si>
  <si>
    <t xml:space="preserve">  Proventi vari (ALCATEL)</t>
  </si>
  <si>
    <t xml:space="preserve">  Interessi attivi su giacenze di cassa  </t>
  </si>
  <si>
    <t xml:space="preserve">           Totale TIT. 3°</t>
  </si>
  <si>
    <t>TIT. 4° TRASFERIMENTI DI CAPITALE</t>
  </si>
  <si>
    <t>Contributi Miglioram. Patrimoniale</t>
  </si>
  <si>
    <t xml:space="preserve"> - </t>
  </si>
  <si>
    <t>Alienazioni Patrimoniali</t>
  </si>
  <si>
    <t xml:space="preserve">           Totale TIT. 4°</t>
  </si>
  <si>
    <t xml:space="preserve"> TIT. 5° ACCENSIONE PRESTITI</t>
  </si>
  <si>
    <t xml:space="preserve">           Totale TIT.5°</t>
  </si>
  <si>
    <t xml:space="preserve"> TIT. 6° PARTITE DI GIRO</t>
  </si>
  <si>
    <t>Ritenute Erariali</t>
  </si>
  <si>
    <t>Varie Partite di Giro</t>
  </si>
  <si>
    <t xml:space="preserve">           Totale TIT. 6°</t>
  </si>
  <si>
    <t>TOTALE GENERALE DELLE ENTRATE</t>
  </si>
  <si>
    <t xml:space="preserve">          Variazioni </t>
  </si>
  <si>
    <t xml:space="preserve">in diminuzione </t>
  </si>
  <si>
    <t xml:space="preserve">     definitive </t>
  </si>
  <si>
    <t xml:space="preserve"> E                 N               T                R                A              T               A                 </t>
  </si>
  <si>
    <t xml:space="preserve">      Annotazioni </t>
  </si>
  <si>
    <t xml:space="preserve">       Impegni </t>
  </si>
  <si>
    <t xml:space="preserve">        Previsioni di Competenza                   </t>
  </si>
  <si>
    <t xml:space="preserve">                Variazioni          </t>
  </si>
  <si>
    <t xml:space="preserve">   in aumento </t>
  </si>
  <si>
    <t>cap.</t>
  </si>
  <si>
    <t xml:space="preserve"> TIT. 1°  SPESE CORRENTI</t>
  </si>
  <si>
    <t xml:space="preserve">  Servizio 1°- Funzioni Generali</t>
  </si>
  <si>
    <t>Prestazione di servizi</t>
  </si>
  <si>
    <t xml:space="preserve">           Totale Servizio 1°</t>
  </si>
  <si>
    <t xml:space="preserve">   Servizio 2° - Segreteria Generale</t>
  </si>
  <si>
    <t>Personale -</t>
  </si>
  <si>
    <t>Acquisto di beni di consumo</t>
  </si>
  <si>
    <t>Prestazioni di servizi</t>
  </si>
  <si>
    <t>Interessi passivi e oneri finanziari diversi</t>
  </si>
  <si>
    <t>IVA a debito</t>
  </si>
  <si>
    <t>Oneri straord.della gestione corrente</t>
  </si>
  <si>
    <t>Fondo di Riserva</t>
  </si>
  <si>
    <t xml:space="preserve">             </t>
  </si>
  <si>
    <t xml:space="preserve">           Totale Servizio 2°</t>
  </si>
  <si>
    <t xml:space="preserve">           Totale Titolo  1°</t>
  </si>
  <si>
    <t xml:space="preserve"> TIT. 2° SPESE IN CONTO CAPITALE</t>
  </si>
  <si>
    <t>Servizio 1°- Funzioni Generali</t>
  </si>
  <si>
    <t>Acquisizione di beni immobili</t>
  </si>
  <si>
    <t xml:space="preserve"> TIT. 3° RIMBORSO DI PRESTITI</t>
  </si>
  <si>
    <t xml:space="preserve"> TIT. 4° SPESE PER SERV.C/TERZI</t>
  </si>
  <si>
    <t>Versamento Ritenute Erariali</t>
  </si>
  <si>
    <t>TOTALE GENERALE DELLE SPESE</t>
  </si>
  <si>
    <t xml:space="preserve">                S                 P                    E                   S                  A                                           </t>
  </si>
  <si>
    <t xml:space="preserve">      Impegni</t>
  </si>
  <si>
    <t>ultimo esercizio</t>
  </si>
  <si>
    <t xml:space="preserve">          definitive</t>
  </si>
  <si>
    <t xml:space="preserve">          T O T A L E</t>
  </si>
  <si>
    <t xml:space="preserve"> Annotazioni</t>
  </si>
  <si>
    <t xml:space="preserve">     chiuso</t>
  </si>
  <si>
    <t xml:space="preserve">   esercizio in corso</t>
  </si>
  <si>
    <t xml:space="preserve">       CO.</t>
  </si>
  <si>
    <t xml:space="preserve">       SV.</t>
  </si>
  <si>
    <t>Personale</t>
  </si>
  <si>
    <t>Acquisto beni di consumo e materie prime</t>
  </si>
  <si>
    <t>Utilizzo di beni di terzi</t>
  </si>
  <si>
    <t xml:space="preserve"> </t>
  </si>
  <si>
    <t>Trasferimenti</t>
  </si>
  <si>
    <t>Interessi Passivi e oneri finanziari</t>
  </si>
  <si>
    <t>Imposte e Tasse</t>
  </si>
  <si>
    <t>Oneri straordinari della gestione corrente</t>
  </si>
  <si>
    <t>Ammortament di esercizio</t>
  </si>
  <si>
    <t>Fondo svalutazione crediti</t>
  </si>
  <si>
    <t>Espropri e servitu' onerose</t>
  </si>
  <si>
    <t>Acquisto beni per realizzaz.in econonomia</t>
  </si>
  <si>
    <t>Utilizzo beni di terzi</t>
  </si>
  <si>
    <t>Acquisto beni mobili,macchine, attrezzi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</si>
  <si>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</si>
  <si>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</si>
  <si>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</si>
  <si>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</si>
  <si>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</si>
  <si>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r>
      <t xml:space="preserve">           </t>
    </r>
    <r>
      <rPr>
        <b/>
        <sz val="10"/>
        <rFont val="Arial"/>
        <family val="2"/>
      </rPr>
      <t>Totale TIT. 2°</t>
    </r>
  </si>
  <si>
    <r>
      <t xml:space="preserve">           </t>
    </r>
    <r>
      <rPr>
        <b/>
        <sz val="10"/>
        <rFont val="Arial"/>
        <family val="2"/>
      </rPr>
      <t>Totale TIT. 3°</t>
    </r>
  </si>
  <si>
    <t>TOTALE GENERALE INTERVENTI</t>
  </si>
  <si>
    <t xml:space="preserve">  Provento beni patrimoniali (fitto)</t>
  </si>
  <si>
    <t>CAP.</t>
  </si>
  <si>
    <t>DESCRIZIONE</t>
  </si>
  <si>
    <t>Trasferimento di capitale da Comuni</t>
  </si>
  <si>
    <t>Concorso di idee</t>
  </si>
  <si>
    <t>Incarichi Professionali Esterni</t>
  </si>
  <si>
    <t>Rimborso spese Comune sede Ass.</t>
  </si>
  <si>
    <t xml:space="preserve"> Provento da taglio ordinario bosco</t>
  </si>
  <si>
    <t xml:space="preserve">  Proventi vari</t>
  </si>
  <si>
    <t>Prestazione servizi</t>
  </si>
  <si>
    <t>Fondo Rotativo per la progettualità</t>
  </si>
  <si>
    <t>Canone detenzione Cava Bisele</t>
  </si>
  <si>
    <t>Trasferimento di capitale da Enti Settore Pubbl.</t>
  </si>
  <si>
    <t xml:space="preserve">                E               N              T              R             A       T      A                                          </t>
  </si>
  <si>
    <t>ALLEGATO SUB A</t>
  </si>
  <si>
    <t>ALLEGATO SUB B</t>
  </si>
  <si>
    <t>ALLEGATO SUB C</t>
  </si>
  <si>
    <t>ALLEGATO SUB D</t>
  </si>
  <si>
    <t xml:space="preserve">SV. </t>
  </si>
  <si>
    <t>SV.</t>
  </si>
  <si>
    <t>B  I  L  A  N  C  I  O         D  I         P  R  E  V  I  S  I  O  N  E         2  0  1  0</t>
  </si>
  <si>
    <t xml:space="preserve">DELIBERAZIONE N.    DEL </t>
  </si>
  <si>
    <t xml:space="preserve">      chiuso 2008</t>
  </si>
  <si>
    <t xml:space="preserve">    Previsioni 2009</t>
  </si>
  <si>
    <t xml:space="preserve">                 S                 P                    E                   S                  A                    2 0 1 0                </t>
  </si>
  <si>
    <t xml:space="preserve">DELIBERAZIONE N.   DEL </t>
  </si>
  <si>
    <t xml:space="preserve">   Previsioni 2009</t>
  </si>
  <si>
    <t xml:space="preserve">          Previsioni 2009</t>
  </si>
  <si>
    <t xml:space="preserve">                 P R E V I S I O N I     B I L A N C I O    P L U R I E N N A L E       2 0 1  0   -   2  0 1 2</t>
  </si>
  <si>
    <t xml:space="preserve">              2 0 1  0</t>
  </si>
  <si>
    <t xml:space="preserve">               2 0 1  1</t>
  </si>
  <si>
    <t xml:space="preserve">           2 0 1 2</t>
  </si>
  <si>
    <t xml:space="preserve">DELIBERAZIONE N.  DEL </t>
  </si>
  <si>
    <t xml:space="preserve">              2 0 0 8</t>
  </si>
  <si>
    <t xml:space="preserve">                 P R E V I S I O N I     B I L A N C I O    P L U R I E N N A L E       2 0 1 0   -   2  0 1 2</t>
  </si>
  <si>
    <t xml:space="preserve">               2 0 1 1</t>
  </si>
  <si>
    <t>Diritto Superficie da Comune di Roana</t>
  </si>
  <si>
    <t>Trasferimento da Regione per PATTI TERR</t>
  </si>
  <si>
    <t xml:space="preserve">Mutuo per incarico prof. progett.1° e 2° str. </t>
  </si>
  <si>
    <t>Prestazione di servizi (Rev. Conti)</t>
  </si>
  <si>
    <t>Diritto Superficie Comune di Raona</t>
  </si>
  <si>
    <t>Leasing fin. Imp. Fotovoltaico</t>
  </si>
  <si>
    <t>Acquisizione di beni imm. IMP. FOTOV.</t>
  </si>
  <si>
    <t xml:space="preserve"> Funzioni Generali</t>
  </si>
  <si>
    <t xml:space="preserve">  Servizio 1°-</t>
  </si>
  <si>
    <t>Contr. GSE c/energia</t>
  </si>
  <si>
    <t xml:space="preserve">Cessione Energia </t>
  </si>
  <si>
    <t>Rimborso quota capitale di mutui</t>
  </si>
  <si>
    <t>rimborso quota capitale leasing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</si>
</sst>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0_-;\-* #,##0.00_-;_-* &quot;-&quot;_-;_-@_-"/>
    <numFmt numFmtId="179" formatCode="_(* #,##0.0_);_(* \(#,##0.0\);_(* &quot;-&quot;_);_(@_)"/>
    <numFmt numFmtId="180" formatCode="_(* #,##0.00_);_(* \(#,##0.00\);_(* &quot;-&quot;_);_(@_)"/>
    <numFmt numFmtId="181" formatCode="0.0"/>
    <numFmt numFmtId="182" formatCode="_-* #,##0.000_-;\-* #,##0.000_-;_-* &quot;-&quot;_-;_-@_-"/>
    <numFmt numFmtId="183" formatCode="_-* #,##0.0_-;\-* #,##0.0_-;_-* &quot;-&quot;_-;_-@_-"/>
    <numFmt numFmtId="18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color indexed="4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78" fontId="0" fillId="0" borderId="0" xfId="16" applyNumberFormat="1" applyAlignment="1">
      <alignment/>
    </xf>
    <xf numFmtId="178" fontId="1" fillId="0" borderId="0" xfId="16" applyNumberFormat="1" applyFont="1" applyAlignment="1">
      <alignment/>
    </xf>
    <xf numFmtId="178" fontId="1" fillId="0" borderId="0" xfId="16" applyNumberFormat="1" applyFont="1" applyAlignment="1">
      <alignment horizontal="right"/>
    </xf>
    <xf numFmtId="178" fontId="0" fillId="0" borderId="0" xfId="16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2" borderId="0" xfId="16" applyNumberFormat="1" applyFont="1" applyFill="1" applyAlignment="1">
      <alignment horizontal="left"/>
    </xf>
    <xf numFmtId="178" fontId="0" fillId="2" borderId="0" xfId="16" applyNumberFormat="1" applyFill="1" applyAlignment="1">
      <alignment/>
    </xf>
    <xf numFmtId="178" fontId="0" fillId="0" borderId="0" xfId="16" applyNumberFormat="1" applyFont="1" applyFill="1" applyAlignment="1">
      <alignment horizontal="left"/>
    </xf>
    <xf numFmtId="178" fontId="0" fillId="0" borderId="0" xfId="16" applyNumberFormat="1" applyFill="1" applyAlignment="1">
      <alignment/>
    </xf>
    <xf numFmtId="180" fontId="0" fillId="0" borderId="0" xfId="16" applyNumberFormat="1" applyAlignment="1">
      <alignment/>
    </xf>
    <xf numFmtId="180" fontId="0" fillId="0" borderId="0" xfId="16" applyNumberFormat="1" applyFont="1" applyAlignment="1">
      <alignment/>
    </xf>
    <xf numFmtId="0" fontId="0" fillId="0" borderId="0" xfId="0" applyFill="1" applyAlignment="1">
      <alignment/>
    </xf>
    <xf numFmtId="177" fontId="0" fillId="0" borderId="0" xfId="15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77" fontId="1" fillId="0" borderId="0" xfId="15" applyFont="1" applyFill="1" applyAlignment="1">
      <alignment/>
    </xf>
    <xf numFmtId="180" fontId="0" fillId="0" borderId="0" xfId="16" applyNumberFormat="1" applyFill="1" applyAlignment="1">
      <alignment/>
    </xf>
    <xf numFmtId="4" fontId="0" fillId="0" borderId="0" xfId="0" applyNumberFormat="1" applyFill="1" applyAlignment="1">
      <alignment/>
    </xf>
    <xf numFmtId="178" fontId="1" fillId="0" borderId="0" xfId="16" applyNumberFormat="1" applyFont="1" applyFill="1" applyAlignment="1">
      <alignment horizontal="right"/>
    </xf>
    <xf numFmtId="178" fontId="1" fillId="0" borderId="0" xfId="16" applyNumberFormat="1" applyFont="1" applyFill="1" applyAlignment="1">
      <alignment/>
    </xf>
    <xf numFmtId="178" fontId="0" fillId="0" borderId="0" xfId="16" applyNumberFormat="1" applyFont="1" applyFill="1" applyAlignment="1">
      <alignment/>
    </xf>
    <xf numFmtId="178" fontId="0" fillId="0" borderId="0" xfId="16" applyNumberFormat="1" applyFont="1" applyFill="1" applyAlignment="1">
      <alignment horizontal="right"/>
    </xf>
    <xf numFmtId="178" fontId="2" fillId="0" borderId="0" xfId="16" applyNumberFormat="1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80" fontId="0" fillId="0" borderId="0" xfId="16" applyNumberFormat="1" applyFont="1" applyFill="1" applyAlignment="1">
      <alignment/>
    </xf>
    <xf numFmtId="180" fontId="0" fillId="0" borderId="0" xfId="16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80" fontId="1" fillId="0" borderId="0" xfId="16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77" fontId="0" fillId="0" borderId="0" xfId="15" applyFill="1" applyAlignment="1">
      <alignment horizontal="right"/>
    </xf>
    <xf numFmtId="180" fontId="1" fillId="0" borderId="0" xfId="1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0" fillId="0" borderId="0" xfId="16" applyNumberFormat="1" applyAlignment="1">
      <alignment horizontal="right"/>
    </xf>
    <xf numFmtId="178" fontId="0" fillId="2" borderId="0" xfId="16" applyNumberFormat="1" applyFill="1" applyAlignment="1">
      <alignment/>
    </xf>
    <xf numFmtId="178" fontId="0" fillId="0" borderId="0" xfId="16" applyNumberFormat="1" applyFill="1" applyAlignment="1">
      <alignment/>
    </xf>
    <xf numFmtId="178" fontId="0" fillId="0" borderId="0" xfId="16" applyNumberFormat="1" applyAlignment="1">
      <alignment/>
    </xf>
    <xf numFmtId="178" fontId="0" fillId="0" borderId="0" xfId="16" applyNumberFormat="1" applyFill="1" applyAlignment="1">
      <alignment horizontal="right"/>
    </xf>
    <xf numFmtId="178" fontId="0" fillId="0" borderId="0" xfId="16" applyNumberFormat="1" applyFont="1" applyFill="1" applyAlignment="1">
      <alignment/>
    </xf>
    <xf numFmtId="178" fontId="0" fillId="0" borderId="0" xfId="16" applyNumberFormat="1" applyFont="1" applyFill="1" applyAlignment="1">
      <alignment horizontal="right"/>
    </xf>
    <xf numFmtId="178" fontId="1" fillId="0" borderId="1" xfId="16" applyNumberFormat="1" applyFont="1" applyFill="1" applyBorder="1" applyAlignment="1">
      <alignment/>
    </xf>
    <xf numFmtId="178" fontId="1" fillId="0" borderId="2" xfId="16" applyNumberFormat="1" applyFont="1" applyFill="1" applyBorder="1" applyAlignment="1">
      <alignment/>
    </xf>
    <xf numFmtId="0" fontId="0" fillId="0" borderId="0" xfId="0" applyAlignment="1">
      <alignment horizontal="left"/>
    </xf>
    <xf numFmtId="178" fontId="1" fillId="0" borderId="3" xfId="16" applyNumberFormat="1" applyFont="1" applyFill="1" applyBorder="1" applyAlignment="1">
      <alignment/>
    </xf>
    <xf numFmtId="178" fontId="0" fillId="0" borderId="4" xfId="16" applyNumberFormat="1" applyFill="1" applyBorder="1" applyAlignment="1">
      <alignment/>
    </xf>
    <xf numFmtId="178" fontId="0" fillId="0" borderId="5" xfId="16" applyNumberFormat="1" applyFill="1" applyBorder="1" applyAlignment="1">
      <alignment/>
    </xf>
    <xf numFmtId="178" fontId="1" fillId="0" borderId="4" xfId="16" applyNumberFormat="1" applyFont="1" applyFill="1" applyBorder="1" applyAlignment="1">
      <alignment/>
    </xf>
    <xf numFmtId="178" fontId="1" fillId="0" borderId="5" xfId="16" applyNumberFormat="1" applyFont="1" applyFill="1" applyBorder="1" applyAlignment="1">
      <alignment/>
    </xf>
    <xf numFmtId="178" fontId="0" fillId="0" borderId="4" xfId="16" applyNumberFormat="1" applyFont="1" applyFill="1" applyBorder="1" applyAlignment="1">
      <alignment/>
    </xf>
    <xf numFmtId="178" fontId="0" fillId="0" borderId="5" xfId="16" applyNumberFormat="1" applyFont="1" applyFill="1" applyBorder="1" applyAlignment="1">
      <alignment/>
    </xf>
    <xf numFmtId="178" fontId="1" fillId="0" borderId="4" xfId="16" applyNumberFormat="1" applyFont="1" applyFill="1" applyBorder="1" applyAlignment="1">
      <alignment horizontal="right"/>
    </xf>
    <xf numFmtId="178" fontId="1" fillId="0" borderId="5" xfId="16" applyNumberFormat="1" applyFont="1" applyFill="1" applyBorder="1" applyAlignment="1">
      <alignment horizontal="right"/>
    </xf>
    <xf numFmtId="178" fontId="0" fillId="0" borderId="4" xfId="16" applyNumberFormat="1" applyFont="1" applyFill="1" applyBorder="1" applyAlignment="1">
      <alignment horizontal="right"/>
    </xf>
    <xf numFmtId="178" fontId="0" fillId="0" borderId="4" xfId="16" applyNumberFormat="1" applyFont="1" applyFill="1" applyBorder="1" applyAlignment="1">
      <alignment horizontal="right"/>
    </xf>
    <xf numFmtId="178" fontId="0" fillId="0" borderId="5" xfId="16" applyNumberFormat="1" applyFont="1" applyFill="1" applyBorder="1" applyAlignment="1">
      <alignment horizontal="right"/>
    </xf>
    <xf numFmtId="178" fontId="8" fillId="0" borderId="6" xfId="16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178" fontId="1" fillId="0" borderId="9" xfId="16" applyNumberFormat="1" applyFont="1" applyFill="1" applyBorder="1" applyAlignment="1">
      <alignment/>
    </xf>
    <xf numFmtId="178" fontId="1" fillId="0" borderId="10" xfId="16" applyNumberFormat="1" applyFont="1" applyFill="1" applyBorder="1" applyAlignment="1">
      <alignment horizontal="center"/>
    </xf>
    <xf numFmtId="178" fontId="1" fillId="0" borderId="6" xfId="16" applyNumberFormat="1" applyFont="1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0" xfId="16" applyNumberFormat="1" applyFill="1" applyBorder="1" applyAlignment="1">
      <alignment/>
    </xf>
    <xf numFmtId="0" fontId="1" fillId="0" borderId="8" xfId="0" applyFont="1" applyFill="1" applyBorder="1" applyAlignment="1">
      <alignment/>
    </xf>
    <xf numFmtId="178" fontId="0" fillId="0" borderId="0" xfId="16" applyNumberFormat="1" applyFont="1" applyFill="1" applyBorder="1" applyAlignment="1">
      <alignment/>
    </xf>
    <xf numFmtId="4" fontId="0" fillId="0" borderId="8" xfId="0" applyNumberFormat="1" applyFill="1" applyBorder="1" applyAlignment="1">
      <alignment/>
    </xf>
    <xf numFmtId="180" fontId="0" fillId="0" borderId="8" xfId="16" applyNumberFormat="1" applyFill="1" applyBorder="1" applyAlignment="1">
      <alignment/>
    </xf>
    <xf numFmtId="178" fontId="0" fillId="0" borderId="0" xfId="16" applyNumberFormat="1" applyFont="1" applyFill="1" applyBorder="1" applyAlignment="1">
      <alignment horizontal="right"/>
    </xf>
    <xf numFmtId="177" fontId="1" fillId="0" borderId="8" xfId="15" applyFont="1" applyFill="1" applyBorder="1" applyAlignment="1">
      <alignment/>
    </xf>
    <xf numFmtId="178" fontId="1" fillId="0" borderId="0" xfId="16" applyNumberFormat="1" applyFont="1" applyFill="1" applyBorder="1" applyAlignment="1">
      <alignment/>
    </xf>
    <xf numFmtId="178" fontId="0" fillId="0" borderId="5" xfId="16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180" fontId="1" fillId="0" borderId="8" xfId="0" applyNumberFormat="1" applyFont="1" applyFill="1" applyBorder="1" applyAlignment="1">
      <alignment/>
    </xf>
    <xf numFmtId="178" fontId="2" fillId="0" borderId="5" xfId="16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/>
    </xf>
    <xf numFmtId="178" fontId="9" fillId="0" borderId="10" xfId="16" applyNumberFormat="1" applyFont="1" applyFill="1" applyBorder="1" applyAlignment="1">
      <alignment/>
    </xf>
    <xf numFmtId="178" fontId="8" fillId="0" borderId="9" xfId="16" applyNumberFormat="1" applyFont="1" applyFill="1" applyBorder="1" applyAlignment="1">
      <alignment/>
    </xf>
    <xf numFmtId="178" fontId="8" fillId="0" borderId="10" xfId="16" applyNumberFormat="1" applyFont="1" applyFill="1" applyBorder="1" applyAlignment="1">
      <alignment/>
    </xf>
    <xf numFmtId="178" fontId="1" fillId="0" borderId="0" xfId="16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78" fontId="1" fillId="5" borderId="0" xfId="16" applyNumberFormat="1" applyFont="1" applyFill="1" applyAlignment="1">
      <alignment/>
    </xf>
    <xf numFmtId="178" fontId="1" fillId="5" borderId="2" xfId="16" applyNumberFormat="1" applyFont="1" applyFill="1" applyBorder="1" applyAlignment="1">
      <alignment/>
    </xf>
    <xf numFmtId="178" fontId="1" fillId="5" borderId="10" xfId="16" applyNumberFormat="1" applyFont="1" applyFill="1" applyBorder="1" applyAlignment="1">
      <alignment horizontal="center"/>
    </xf>
    <xf numFmtId="178" fontId="1" fillId="5" borderId="1" xfId="16" applyNumberFormat="1" applyFont="1" applyFill="1" applyBorder="1" applyAlignment="1">
      <alignment/>
    </xf>
    <xf numFmtId="178" fontId="1" fillId="5" borderId="6" xfId="16" applyNumberFormat="1" applyFont="1" applyFill="1" applyBorder="1" applyAlignment="1">
      <alignment/>
    </xf>
    <xf numFmtId="178" fontId="0" fillId="0" borderId="4" xfId="16" applyNumberFormat="1" applyFont="1" applyFill="1" applyBorder="1" applyAlignment="1">
      <alignment/>
    </xf>
    <xf numFmtId="178" fontId="2" fillId="0" borderId="10" xfId="16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workbookViewId="0" topLeftCell="A13">
      <selection activeCell="H45" sqref="H45"/>
    </sheetView>
  </sheetViews>
  <sheetFormatPr defaultColWidth="9.140625" defaultRowHeight="12.75"/>
  <cols>
    <col min="1" max="1" width="5.57421875" style="0" customWidth="1"/>
    <col min="3" max="3" width="39.421875" style="0" customWidth="1"/>
    <col min="4" max="4" width="18.8515625" style="0" customWidth="1"/>
    <col min="5" max="5" width="15.8515625" style="0" customWidth="1"/>
    <col min="6" max="6" width="16.57421875" style="0" customWidth="1"/>
    <col min="7" max="7" width="14.8515625" style="0" customWidth="1"/>
    <col min="8" max="8" width="18.8515625" style="0" customWidth="1"/>
    <col min="9" max="9" width="9.140625" style="0" hidden="1" customWidth="1"/>
    <col min="10" max="10" width="15.140625" style="0" customWidth="1"/>
  </cols>
  <sheetData>
    <row r="1" ht="12.75">
      <c r="D1" s="16"/>
    </row>
    <row r="2" spans="3:12" ht="20.25">
      <c r="C2" t="s">
        <v>112</v>
      </c>
      <c r="D2" s="16"/>
      <c r="E2" s="28" t="s">
        <v>118</v>
      </c>
      <c r="F2" s="28"/>
      <c r="G2" s="28"/>
      <c r="H2" s="28"/>
      <c r="I2" s="29"/>
      <c r="J2" s="29"/>
      <c r="K2" s="29"/>
      <c r="L2" s="29"/>
    </row>
    <row r="3" spans="3:11" s="9" customFormat="1" ht="18">
      <c r="C3" t="s">
        <v>119</v>
      </c>
      <c r="D3" s="94"/>
      <c r="E3" s="30" t="s">
        <v>37</v>
      </c>
      <c r="F3" s="30"/>
      <c r="G3" s="30"/>
      <c r="H3" s="30"/>
      <c r="I3" s="31"/>
      <c r="J3" s="31"/>
      <c r="K3" s="31"/>
    </row>
    <row r="4" spans="4:10" ht="12.75">
      <c r="D4" s="16"/>
      <c r="E4" s="16"/>
      <c r="F4" s="16"/>
      <c r="G4" s="16"/>
      <c r="H4" s="16"/>
      <c r="I4" s="16"/>
      <c r="J4" s="16"/>
    </row>
    <row r="5" spans="4:10" ht="12.75">
      <c r="D5" s="33" t="s">
        <v>0</v>
      </c>
      <c r="E5" s="34" t="s">
        <v>121</v>
      </c>
      <c r="F5" s="16" t="s">
        <v>1</v>
      </c>
      <c r="G5" s="16"/>
      <c r="H5" s="16"/>
      <c r="I5" s="16"/>
      <c r="J5" s="16" t="s">
        <v>38</v>
      </c>
    </row>
    <row r="6" spans="4:10" ht="12.75">
      <c r="D6" s="33" t="s">
        <v>3</v>
      </c>
      <c r="E6" s="33" t="s">
        <v>36</v>
      </c>
      <c r="F6" s="16" t="s">
        <v>34</v>
      </c>
      <c r="G6" s="16"/>
      <c r="H6" s="16"/>
      <c r="I6" s="16"/>
      <c r="J6" s="16"/>
    </row>
    <row r="7" spans="4:10" ht="12.75">
      <c r="D7" s="34" t="s">
        <v>120</v>
      </c>
      <c r="E7" s="33" t="s">
        <v>6</v>
      </c>
      <c r="F7" s="16" t="s">
        <v>7</v>
      </c>
      <c r="G7" s="16" t="s">
        <v>35</v>
      </c>
      <c r="H7" s="16" t="s">
        <v>9</v>
      </c>
      <c r="I7" s="16"/>
      <c r="J7" s="16"/>
    </row>
    <row r="8" spans="1:10" ht="12.75">
      <c r="A8" s="2" t="s">
        <v>99</v>
      </c>
      <c r="C8" s="19" t="s">
        <v>100</v>
      </c>
      <c r="D8" s="16"/>
      <c r="E8" s="16"/>
      <c r="F8" s="16"/>
      <c r="G8" s="16"/>
      <c r="H8" s="16"/>
      <c r="I8" s="16"/>
      <c r="J8" s="16"/>
    </row>
    <row r="9" spans="4:10" ht="12.75">
      <c r="D9" s="16"/>
      <c r="E9" s="16"/>
      <c r="F9" s="16"/>
      <c r="G9" s="16"/>
      <c r="H9" s="16"/>
      <c r="I9" s="16"/>
      <c r="J9" s="16"/>
    </row>
    <row r="10" spans="3:10" ht="12.75">
      <c r="C10" t="s">
        <v>11</v>
      </c>
      <c r="D10" s="16"/>
      <c r="E10" s="35"/>
      <c r="F10" s="21"/>
      <c r="G10" s="21"/>
      <c r="H10" s="17"/>
      <c r="I10" s="16"/>
      <c r="J10" s="16"/>
    </row>
    <row r="11" spans="4:10" ht="12.75">
      <c r="D11" s="16"/>
      <c r="E11" s="16"/>
      <c r="F11" s="16"/>
      <c r="G11" s="16"/>
      <c r="H11" s="16"/>
      <c r="I11" s="16"/>
      <c r="J11" s="16"/>
    </row>
    <row r="12" spans="3:10" ht="12.75">
      <c r="C12" s="2" t="s">
        <v>12</v>
      </c>
      <c r="D12" s="16"/>
      <c r="E12" s="16"/>
      <c r="F12" s="16"/>
      <c r="G12" s="16"/>
      <c r="H12" s="16"/>
      <c r="I12" s="16"/>
      <c r="J12" s="16"/>
    </row>
    <row r="13" spans="4:10" ht="12.75">
      <c r="D13" s="16"/>
      <c r="E13" s="16"/>
      <c r="F13" s="16"/>
      <c r="G13" s="16"/>
      <c r="H13" s="16"/>
      <c r="I13" s="16"/>
      <c r="J13" s="16"/>
    </row>
    <row r="14" spans="3:10" s="2" customFormat="1" ht="12.75">
      <c r="C14" s="2" t="s">
        <v>13</v>
      </c>
      <c r="D14" s="18"/>
      <c r="E14" s="18"/>
      <c r="F14" s="18"/>
      <c r="G14" s="18"/>
      <c r="H14" s="18"/>
      <c r="I14" s="18"/>
      <c r="J14" s="18"/>
    </row>
    <row r="15" spans="4:10" ht="12.75">
      <c r="D15" s="16"/>
      <c r="E15" s="16"/>
      <c r="F15" s="16"/>
      <c r="G15" s="16"/>
      <c r="H15" s="16"/>
      <c r="I15" s="16"/>
      <c r="J15" s="16"/>
    </row>
    <row r="16" spans="3:10" ht="12.75">
      <c r="C16" s="2" t="s">
        <v>14</v>
      </c>
      <c r="D16" s="16"/>
      <c r="E16" s="16"/>
      <c r="F16" s="16"/>
      <c r="G16" s="16"/>
      <c r="H16" s="16"/>
      <c r="I16" s="16"/>
      <c r="J16" s="16"/>
    </row>
    <row r="17" spans="4:10" ht="12.75">
      <c r="D17" s="16"/>
      <c r="E17" s="16"/>
      <c r="F17" s="16"/>
      <c r="G17" s="16"/>
      <c r="H17" s="16"/>
      <c r="I17" s="16"/>
      <c r="J17" s="16"/>
    </row>
    <row r="18" spans="3:10" s="2" customFormat="1" ht="12.75">
      <c r="C18" s="2" t="s">
        <v>15</v>
      </c>
      <c r="D18" s="18"/>
      <c r="E18" s="18"/>
      <c r="F18" s="18"/>
      <c r="G18" s="18"/>
      <c r="H18" s="18"/>
      <c r="I18" s="18"/>
      <c r="J18" s="18"/>
    </row>
    <row r="19" spans="4:10" ht="12.75">
      <c r="D19" s="16"/>
      <c r="E19" s="16"/>
      <c r="F19" s="16"/>
      <c r="G19" s="16"/>
      <c r="H19" s="16"/>
      <c r="I19" s="16"/>
      <c r="J19" s="16"/>
    </row>
    <row r="20" spans="3:10" ht="12.75">
      <c r="C20" s="2" t="s">
        <v>16</v>
      </c>
      <c r="D20" s="16"/>
      <c r="E20" s="16"/>
      <c r="F20" s="16"/>
      <c r="G20" s="16"/>
      <c r="H20" s="16"/>
      <c r="I20" s="16"/>
      <c r="J20" s="16"/>
    </row>
    <row r="21" spans="3:10" ht="12.75">
      <c r="C21" t="s">
        <v>17</v>
      </c>
      <c r="D21" s="16"/>
      <c r="E21" s="16"/>
      <c r="F21" s="16"/>
      <c r="G21" s="16"/>
      <c r="H21" s="16"/>
      <c r="I21" s="16"/>
      <c r="J21" s="16"/>
    </row>
    <row r="22" spans="1:10" ht="12.75">
      <c r="A22">
        <v>10</v>
      </c>
      <c r="C22" t="s">
        <v>98</v>
      </c>
      <c r="D22" s="22">
        <v>13211.42</v>
      </c>
      <c r="E22" s="22">
        <v>12911.42</v>
      </c>
      <c r="F22" s="21">
        <f>H22-E22</f>
        <v>0</v>
      </c>
      <c r="G22" s="16"/>
      <c r="H22" s="22">
        <v>12911.42</v>
      </c>
      <c r="I22" s="16"/>
      <c r="J22" s="36"/>
    </row>
    <row r="23" spans="1:10" ht="12.75">
      <c r="A23">
        <v>20</v>
      </c>
      <c r="C23" t="s">
        <v>105</v>
      </c>
      <c r="D23" s="22">
        <v>17883</v>
      </c>
      <c r="E23" s="22">
        <v>30000</v>
      </c>
      <c r="F23" s="21"/>
      <c r="G23" s="21">
        <v>22000</v>
      </c>
      <c r="H23" s="22">
        <v>8000</v>
      </c>
      <c r="I23" s="16"/>
      <c r="J23" s="36"/>
    </row>
    <row r="24" spans="1:10" ht="12.75">
      <c r="A24">
        <v>30</v>
      </c>
      <c r="C24" t="s">
        <v>18</v>
      </c>
      <c r="D24" s="21">
        <v>404.99</v>
      </c>
      <c r="E24" s="21">
        <v>5000</v>
      </c>
      <c r="F24" s="21">
        <f>H24-E24</f>
        <v>0</v>
      </c>
      <c r="G24" s="16"/>
      <c r="H24" s="21">
        <v>5000</v>
      </c>
      <c r="I24" s="16"/>
      <c r="J24" s="21"/>
    </row>
    <row r="25" spans="1:10" ht="12.75">
      <c r="A25">
        <v>50</v>
      </c>
      <c r="C25" t="s">
        <v>19</v>
      </c>
      <c r="D25" s="22">
        <v>17176.18</v>
      </c>
      <c r="E25" s="22">
        <v>17000</v>
      </c>
      <c r="F25" s="21">
        <f>H25-E25</f>
        <v>1000</v>
      </c>
      <c r="G25" s="22"/>
      <c r="H25" s="22">
        <v>18000</v>
      </c>
      <c r="I25" s="16"/>
      <c r="J25" s="36"/>
    </row>
    <row r="26" spans="1:10" ht="12.75" customHeight="1">
      <c r="A26">
        <v>55</v>
      </c>
      <c r="C26" t="s">
        <v>106</v>
      </c>
      <c r="D26" s="22">
        <v>38.73</v>
      </c>
      <c r="E26" s="22"/>
      <c r="F26" s="21"/>
      <c r="G26" s="22"/>
      <c r="H26" s="22">
        <v>0</v>
      </c>
      <c r="I26" s="16"/>
      <c r="J26" s="36"/>
    </row>
    <row r="27" spans="1:10" ht="12.75" customHeight="1">
      <c r="A27">
        <v>56</v>
      </c>
      <c r="C27" t="s">
        <v>134</v>
      </c>
      <c r="D27" s="22"/>
      <c r="E27" s="22"/>
      <c r="F27" s="21">
        <v>25000</v>
      </c>
      <c r="G27" s="22"/>
      <c r="H27" s="22">
        <v>25000</v>
      </c>
      <c r="I27" s="16"/>
      <c r="J27" s="36"/>
    </row>
    <row r="28" spans="1:10" ht="12.75">
      <c r="A28">
        <v>60</v>
      </c>
      <c r="C28" t="s">
        <v>20</v>
      </c>
      <c r="D28" s="21">
        <v>2360.09</v>
      </c>
      <c r="E28" s="17">
        <v>2000</v>
      </c>
      <c r="F28" s="21">
        <f>H28-E28</f>
        <v>0</v>
      </c>
      <c r="G28" s="16"/>
      <c r="H28" s="22">
        <v>2000</v>
      </c>
      <c r="I28" s="16"/>
      <c r="J28" s="36"/>
    </row>
    <row r="29" spans="1:10" ht="12.75">
      <c r="A29">
        <v>65</v>
      </c>
      <c r="C29" t="s">
        <v>109</v>
      </c>
      <c r="D29" s="21"/>
      <c r="E29" s="17">
        <v>240000</v>
      </c>
      <c r="F29" s="21"/>
      <c r="G29" s="21">
        <v>240000</v>
      </c>
      <c r="H29" s="22"/>
      <c r="I29" s="16"/>
      <c r="J29" s="36"/>
    </row>
    <row r="30" spans="3:10" s="2" customFormat="1" ht="12.75">
      <c r="C30" s="2" t="s">
        <v>21</v>
      </c>
      <c r="D30" s="20">
        <f>SUM(D22:D28)</f>
        <v>51074.41</v>
      </c>
      <c r="E30" s="37">
        <f>SUM(E22:E29)</f>
        <v>306911.42</v>
      </c>
      <c r="F30" s="20">
        <f>SUM(F24:F29)</f>
        <v>26000</v>
      </c>
      <c r="G30" s="37">
        <f>SUM(G23:G29)</f>
        <v>262000</v>
      </c>
      <c r="H30" s="37">
        <f>SUM(H22:H29)</f>
        <v>70911.42</v>
      </c>
      <c r="I30" s="18"/>
      <c r="J30" s="38"/>
    </row>
    <row r="31" spans="4:10" ht="12.75">
      <c r="D31" s="22"/>
      <c r="E31" s="16"/>
      <c r="F31" s="16"/>
      <c r="G31" s="16"/>
      <c r="H31" s="16"/>
      <c r="I31" s="16"/>
      <c r="J31" s="21"/>
    </row>
    <row r="32" spans="3:10" ht="12.75">
      <c r="C32" s="2" t="s">
        <v>22</v>
      </c>
      <c r="D32" s="16"/>
      <c r="E32" s="16"/>
      <c r="F32" s="16"/>
      <c r="G32" s="16"/>
      <c r="H32" s="16"/>
      <c r="I32" s="16"/>
      <c r="J32" s="16"/>
    </row>
    <row r="33" spans="1:10" ht="12.75">
      <c r="A33">
        <v>70</v>
      </c>
      <c r="C33" t="s">
        <v>23</v>
      </c>
      <c r="D33" s="16"/>
      <c r="E33" s="16"/>
      <c r="F33" s="16"/>
      <c r="G33" s="16" t="s">
        <v>24</v>
      </c>
      <c r="H33" s="16"/>
      <c r="I33" s="16"/>
      <c r="J33" s="16"/>
    </row>
    <row r="34" spans="1:10" ht="12.75">
      <c r="A34">
        <v>75</v>
      </c>
      <c r="C34" t="s">
        <v>25</v>
      </c>
      <c r="D34" s="22"/>
      <c r="E34" s="16"/>
      <c r="F34" s="21">
        <v>1230000</v>
      </c>
      <c r="G34" s="16"/>
      <c r="H34" s="21">
        <v>1230000</v>
      </c>
      <c r="I34" s="16"/>
      <c r="J34" s="16"/>
    </row>
    <row r="35" spans="1:10" ht="12.75">
      <c r="A35">
        <v>77</v>
      </c>
      <c r="C35" t="s">
        <v>101</v>
      </c>
      <c r="D35" s="21"/>
      <c r="E35" s="21"/>
      <c r="F35" s="21"/>
      <c r="G35" s="16"/>
      <c r="H35" s="21"/>
      <c r="I35" s="16"/>
      <c r="J35" s="16"/>
    </row>
    <row r="36" spans="1:10" s="2" customFormat="1" ht="12.75">
      <c r="A36" s="7">
        <v>78</v>
      </c>
      <c r="B36" s="7"/>
      <c r="C36" s="7" t="s">
        <v>135</v>
      </c>
      <c r="D36" s="95"/>
      <c r="E36" s="96"/>
      <c r="F36" s="35">
        <v>1500000</v>
      </c>
      <c r="G36" s="18"/>
      <c r="H36" s="35">
        <v>1500000</v>
      </c>
      <c r="I36" s="18"/>
      <c r="J36" s="18"/>
    </row>
    <row r="37" spans="3:10" ht="12.75">
      <c r="C37" s="2" t="s">
        <v>26</v>
      </c>
      <c r="D37" s="39">
        <f>SUM(D35:D36)</f>
        <v>0</v>
      </c>
      <c r="E37" s="39">
        <f>SUM(E35:E36)</f>
        <v>0</v>
      </c>
      <c r="F37" s="39">
        <f>SUM(F33:F36)</f>
        <v>2730000</v>
      </c>
      <c r="G37" s="16"/>
      <c r="H37" s="39">
        <f>SUM(H33:H36)</f>
        <v>2730000</v>
      </c>
      <c r="I37" s="16"/>
      <c r="J37" s="16"/>
    </row>
    <row r="38" spans="3:10" ht="12.75">
      <c r="C38" s="18"/>
      <c r="D38" s="21"/>
      <c r="E38" s="16"/>
      <c r="F38" s="39"/>
      <c r="G38" s="16"/>
      <c r="H38" s="39"/>
      <c r="I38" s="16"/>
      <c r="J38" s="16"/>
    </row>
    <row r="39" spans="3:10" ht="12.75">
      <c r="C39" s="2"/>
      <c r="D39" s="16"/>
      <c r="E39" s="16"/>
      <c r="F39" s="39"/>
      <c r="G39" s="16"/>
      <c r="H39" s="39"/>
      <c r="I39" s="16"/>
      <c r="J39" s="16"/>
    </row>
    <row r="40" spans="3:10" ht="12.75">
      <c r="C40" s="2"/>
      <c r="D40" s="16"/>
      <c r="E40" s="16"/>
      <c r="F40" s="16"/>
      <c r="G40" s="16"/>
      <c r="H40" s="39"/>
      <c r="I40" s="16"/>
      <c r="J40" s="16"/>
    </row>
    <row r="41" spans="3:10" ht="12.75">
      <c r="C41" s="2" t="s">
        <v>27</v>
      </c>
      <c r="D41" s="16"/>
      <c r="E41" s="16"/>
      <c r="F41" s="16"/>
      <c r="G41" s="16"/>
      <c r="H41" s="16"/>
      <c r="I41" s="16"/>
      <c r="J41" s="16"/>
    </row>
    <row r="42" spans="3:10" ht="12.75">
      <c r="C42" s="2"/>
      <c r="D42" s="16"/>
      <c r="E42" s="16"/>
      <c r="F42" s="16"/>
      <c r="G42" s="16"/>
      <c r="H42" s="16"/>
      <c r="I42" s="16"/>
      <c r="J42" s="16"/>
    </row>
    <row r="43" spans="1:10" ht="12.75">
      <c r="A43">
        <v>79</v>
      </c>
      <c r="C43" s="7" t="s">
        <v>108</v>
      </c>
      <c r="D43" s="16"/>
      <c r="E43" s="21"/>
      <c r="F43" s="21"/>
      <c r="G43" s="21"/>
      <c r="H43" s="21"/>
      <c r="I43" s="16"/>
      <c r="J43" s="16"/>
    </row>
    <row r="44" spans="1:10" ht="12.75">
      <c r="A44">
        <v>80</v>
      </c>
      <c r="C44" s="7" t="s">
        <v>136</v>
      </c>
      <c r="D44" s="16"/>
      <c r="E44" s="16"/>
      <c r="F44" s="21">
        <v>327000</v>
      </c>
      <c r="G44" s="21"/>
      <c r="H44" s="21">
        <v>327000</v>
      </c>
      <c r="I44" s="16"/>
      <c r="J44" s="16"/>
    </row>
    <row r="45" spans="1:10" ht="12.75">
      <c r="A45">
        <v>85</v>
      </c>
      <c r="C45" s="7" t="s">
        <v>139</v>
      </c>
      <c r="D45" s="16"/>
      <c r="E45" s="21"/>
      <c r="F45" s="21">
        <v>3745000</v>
      </c>
      <c r="G45" s="21"/>
      <c r="H45" s="21">
        <v>3745000</v>
      </c>
      <c r="I45" s="16"/>
      <c r="J45" s="16"/>
    </row>
    <row r="46" spans="3:10" s="2" customFormat="1" ht="12.75">
      <c r="C46" s="2" t="s">
        <v>28</v>
      </c>
      <c r="D46" s="18"/>
      <c r="E46" s="39">
        <f>E43</f>
        <v>0</v>
      </c>
      <c r="F46" s="39">
        <f>SUM(F43:F45)</f>
        <v>4072000</v>
      </c>
      <c r="G46" s="39">
        <f>G43</f>
        <v>0</v>
      </c>
      <c r="H46" s="39">
        <f>SUM(H43:H45)</f>
        <v>4072000</v>
      </c>
      <c r="I46" s="18"/>
      <c r="J46" s="18"/>
    </row>
    <row r="47" spans="4:10" ht="12.75">
      <c r="D47" s="16"/>
      <c r="E47" s="16"/>
      <c r="F47" s="16"/>
      <c r="G47" s="16"/>
      <c r="H47" s="16"/>
      <c r="I47" s="16"/>
      <c r="J47" s="16"/>
    </row>
    <row r="48" spans="3:10" ht="12.75">
      <c r="C48" s="2" t="s">
        <v>29</v>
      </c>
      <c r="D48" s="16"/>
      <c r="E48" s="16"/>
      <c r="F48" s="16"/>
      <c r="G48" s="16"/>
      <c r="H48" s="16"/>
      <c r="I48" s="16"/>
      <c r="J48" s="16"/>
    </row>
    <row r="49" spans="1:10" ht="12.75">
      <c r="A49">
        <v>80</v>
      </c>
      <c r="C49" t="s">
        <v>30</v>
      </c>
      <c r="D49" s="22">
        <v>3336.97</v>
      </c>
      <c r="E49" s="22">
        <v>5000</v>
      </c>
      <c r="F49" s="21"/>
      <c r="G49" s="16"/>
      <c r="H49" s="22">
        <v>5000</v>
      </c>
      <c r="I49" s="16"/>
      <c r="J49" s="21"/>
    </row>
    <row r="50" spans="1:10" ht="12.75">
      <c r="A50">
        <v>90</v>
      </c>
      <c r="C50" t="s">
        <v>31</v>
      </c>
      <c r="D50" s="22">
        <v>1541.76</v>
      </c>
      <c r="E50" s="22">
        <v>5000</v>
      </c>
      <c r="F50" s="21"/>
      <c r="G50" s="16"/>
      <c r="H50" s="22">
        <v>5000</v>
      </c>
      <c r="I50" s="16"/>
      <c r="J50" s="21"/>
    </row>
    <row r="51" spans="4:10" ht="12.75">
      <c r="D51" s="16"/>
      <c r="E51" s="16"/>
      <c r="F51" s="21"/>
      <c r="G51" s="16"/>
      <c r="H51" s="16"/>
      <c r="I51" s="16"/>
      <c r="J51" s="16"/>
    </row>
    <row r="52" spans="3:10" s="2" customFormat="1" ht="12.75">
      <c r="C52" s="2" t="s">
        <v>32</v>
      </c>
      <c r="D52" s="37">
        <f>SUM(D49:D51)</f>
        <v>4878.73</v>
      </c>
      <c r="E52" s="37">
        <f>SUM(E49:E51)</f>
        <v>10000</v>
      </c>
      <c r="F52" s="38"/>
      <c r="G52" s="18" t="s">
        <v>24</v>
      </c>
      <c r="H52" s="37">
        <f>SUM(H49:H51)</f>
        <v>10000</v>
      </c>
      <c r="I52" s="18"/>
      <c r="J52" s="18"/>
    </row>
    <row r="53" spans="4:10" ht="12.75">
      <c r="D53" s="16"/>
      <c r="E53" s="16"/>
      <c r="F53" s="40"/>
      <c r="G53" s="16"/>
      <c r="H53" s="16"/>
      <c r="I53" s="16"/>
      <c r="J53" s="16"/>
    </row>
    <row r="54" spans="3:10" s="2" customFormat="1" ht="12.75">
      <c r="C54" s="2" t="s">
        <v>33</v>
      </c>
      <c r="D54" s="37">
        <f>D30+D37+D52</f>
        <v>55953.14</v>
      </c>
      <c r="E54" s="37">
        <f>E30+E37+E46+E52</f>
        <v>316911.42</v>
      </c>
      <c r="F54" s="20">
        <f>F30+F37+F46</f>
        <v>6828000</v>
      </c>
      <c r="G54" s="37">
        <f>G30</f>
        <v>262000</v>
      </c>
      <c r="H54" s="37">
        <f>H30+H37+H46+H52</f>
        <v>6882911.42</v>
      </c>
      <c r="I54" s="18"/>
      <c r="J54" s="18"/>
    </row>
    <row r="55" spans="4:10" ht="12.75">
      <c r="D55" s="16"/>
      <c r="E55" s="16"/>
      <c r="F55" s="16"/>
      <c r="G55" s="16"/>
      <c r="H55" s="16"/>
      <c r="I55" s="16"/>
      <c r="J55" s="16"/>
    </row>
    <row r="56" spans="4:10" ht="12.75">
      <c r="D56" s="16"/>
      <c r="E56" s="16"/>
      <c r="F56" s="16"/>
      <c r="G56" s="16"/>
      <c r="H56" s="16"/>
      <c r="I56" s="16"/>
      <c r="J56" s="16"/>
    </row>
    <row r="57" spans="4:10" ht="12.75">
      <c r="D57" s="16"/>
      <c r="E57" s="16"/>
      <c r="F57" s="16"/>
      <c r="G57" s="16"/>
      <c r="H57" s="16"/>
      <c r="I57" s="16"/>
      <c r="J57" s="16"/>
    </row>
    <row r="58" spans="4:10" ht="12.75">
      <c r="D58" s="16"/>
      <c r="E58" s="16"/>
      <c r="F58" s="16"/>
      <c r="G58" s="16"/>
      <c r="H58" s="16"/>
      <c r="I58" s="16"/>
      <c r="J58" s="16"/>
    </row>
    <row r="59" spans="4:10" ht="12.75">
      <c r="D59" s="16"/>
      <c r="E59" s="16"/>
      <c r="F59" s="16"/>
      <c r="G59" s="16"/>
      <c r="H59" s="16"/>
      <c r="I59" s="16"/>
      <c r="J59" s="16"/>
    </row>
    <row r="60" spans="4:10" ht="12.75">
      <c r="D60" s="16"/>
      <c r="E60" s="16"/>
      <c r="F60" s="16"/>
      <c r="G60" s="16"/>
      <c r="H60" s="16"/>
      <c r="I60" s="16"/>
      <c r="J60" s="16"/>
    </row>
    <row r="61" spans="4:10" ht="12.75">
      <c r="D61" s="16"/>
      <c r="E61" s="16"/>
      <c r="F61" s="16"/>
      <c r="G61" s="16"/>
      <c r="H61" s="16"/>
      <c r="I61" s="16"/>
      <c r="J61" s="16"/>
    </row>
    <row r="62" spans="4:10" ht="12.75">
      <c r="D62" s="16"/>
      <c r="E62" s="16"/>
      <c r="F62" s="16"/>
      <c r="G62" s="16"/>
      <c r="H62" s="16"/>
      <c r="I62" s="16"/>
      <c r="J62" s="16"/>
    </row>
    <row r="63" spans="4:10" ht="12.75">
      <c r="D63" s="16"/>
      <c r="E63" s="16"/>
      <c r="F63" s="16"/>
      <c r="G63" s="16"/>
      <c r="H63" s="16"/>
      <c r="I63" s="16"/>
      <c r="J63" s="16"/>
    </row>
    <row r="64" spans="4:10" ht="12.75">
      <c r="D64" s="16"/>
      <c r="E64" s="16"/>
      <c r="F64" s="16"/>
      <c r="G64" s="16"/>
      <c r="H64" s="16"/>
      <c r="I64" s="16"/>
      <c r="J64" s="16"/>
    </row>
    <row r="65" spans="4:10" ht="12.75">
      <c r="D65" s="16"/>
      <c r="E65" s="16"/>
      <c r="F65" s="16"/>
      <c r="G65" s="16"/>
      <c r="H65" s="16"/>
      <c r="I65" s="16"/>
      <c r="J65" s="16"/>
    </row>
    <row r="66" spans="4:10" ht="12.75">
      <c r="D66" s="16"/>
      <c r="E66" s="16"/>
      <c r="F66" s="16"/>
      <c r="G66" s="16"/>
      <c r="H66" s="16"/>
      <c r="I66" s="16"/>
      <c r="J66" s="16"/>
    </row>
    <row r="67" spans="4:10" ht="12.75">
      <c r="D67" s="16"/>
      <c r="E67" s="16"/>
      <c r="F67" s="16"/>
      <c r="G67" s="16"/>
      <c r="H67" s="16"/>
      <c r="I67" s="16"/>
      <c r="J67" s="16"/>
    </row>
    <row r="68" spans="4:10" ht="12.75">
      <c r="D68" s="16"/>
      <c r="E68" s="16"/>
      <c r="F68" s="16"/>
      <c r="G68" s="16"/>
      <c r="H68" s="16"/>
      <c r="I68" s="16"/>
      <c r="J68" s="16"/>
    </row>
    <row r="69" spans="4:10" ht="12.75">
      <c r="D69" s="16"/>
      <c r="E69" s="16"/>
      <c r="F69" s="16"/>
      <c r="G69" s="16"/>
      <c r="H69" s="16"/>
      <c r="I69" s="16"/>
      <c r="J69" s="16"/>
    </row>
    <row r="70" spans="4:10" ht="12.75">
      <c r="D70" s="16"/>
      <c r="E70" s="16"/>
      <c r="F70" s="16"/>
      <c r="G70" s="16"/>
      <c r="H70" s="16"/>
      <c r="I70" s="16"/>
      <c r="J70" s="16"/>
    </row>
    <row r="71" spans="4:10" ht="12.75">
      <c r="D71" s="16"/>
      <c r="E71" s="16"/>
      <c r="F71" s="16"/>
      <c r="G71" s="16"/>
      <c r="H71" s="16"/>
      <c r="I71" s="16"/>
      <c r="J71" s="16"/>
    </row>
    <row r="72" spans="4:10" ht="12.75">
      <c r="D72" s="16"/>
      <c r="E72" s="16"/>
      <c r="F72" s="16"/>
      <c r="G72" s="16"/>
      <c r="H72" s="16"/>
      <c r="I72" s="16"/>
      <c r="J72" s="16"/>
    </row>
    <row r="73" spans="4:10" ht="12.75">
      <c r="D73" s="16"/>
      <c r="E73" s="16"/>
      <c r="F73" s="16"/>
      <c r="G73" s="16"/>
      <c r="H73" s="16"/>
      <c r="I73" s="16"/>
      <c r="J73" s="16"/>
    </row>
    <row r="74" spans="4:10" ht="12.75">
      <c r="D74" s="16"/>
      <c r="E74" s="16"/>
      <c r="F74" s="16"/>
      <c r="G74" s="16"/>
      <c r="H74" s="16"/>
      <c r="I74" s="16"/>
      <c r="J74" s="16"/>
    </row>
    <row r="75" spans="4:10" ht="12.75">
      <c r="D75" s="16"/>
      <c r="E75" s="16"/>
      <c r="F75" s="16"/>
      <c r="G75" s="16"/>
      <c r="H75" s="16"/>
      <c r="I75" s="16"/>
      <c r="J75" s="16"/>
    </row>
    <row r="76" spans="4:10" ht="12.75">
      <c r="D76" s="16"/>
      <c r="E76" s="16"/>
      <c r="F76" s="16"/>
      <c r="G76" s="16"/>
      <c r="H76" s="16"/>
      <c r="I76" s="16"/>
      <c r="J76" s="16"/>
    </row>
    <row r="77" spans="4:10" ht="12.75">
      <c r="D77" s="16"/>
      <c r="E77" s="16"/>
      <c r="F77" s="16"/>
      <c r="G77" s="16"/>
      <c r="H77" s="16"/>
      <c r="I77" s="16"/>
      <c r="J77" s="16"/>
    </row>
    <row r="78" spans="4:10" ht="12.75">
      <c r="D78" s="16"/>
      <c r="E78" s="16"/>
      <c r="F78" s="16"/>
      <c r="G78" s="16"/>
      <c r="H78" s="16"/>
      <c r="I78" s="16"/>
      <c r="J78" s="16"/>
    </row>
    <row r="79" spans="4:10" ht="12.75">
      <c r="D79" s="16"/>
      <c r="E79" s="16"/>
      <c r="F79" s="16"/>
      <c r="G79" s="16"/>
      <c r="H79" s="16"/>
      <c r="I79" s="16"/>
      <c r="J79" s="16"/>
    </row>
    <row r="80" spans="4:10" ht="12.75">
      <c r="D80" s="16"/>
      <c r="E80" s="16"/>
      <c r="F80" s="16"/>
      <c r="G80" s="16"/>
      <c r="H80" s="16"/>
      <c r="I80" s="16"/>
      <c r="J80" s="16"/>
    </row>
    <row r="81" spans="4:10" ht="12.75">
      <c r="D81" s="16"/>
      <c r="E81" s="16"/>
      <c r="F81" s="16"/>
      <c r="G81" s="16"/>
      <c r="H81" s="16"/>
      <c r="I81" s="16"/>
      <c r="J81" s="16"/>
    </row>
    <row r="82" spans="4:10" ht="12.75">
      <c r="D82" s="16"/>
      <c r="E82" s="16"/>
      <c r="F82" s="16"/>
      <c r="G82" s="16"/>
      <c r="H82" s="16"/>
      <c r="I82" s="16"/>
      <c r="J82" s="16"/>
    </row>
    <row r="83" spans="4:10" ht="12.75">
      <c r="D83" s="16"/>
      <c r="E83" s="16"/>
      <c r="F83" s="16"/>
      <c r="G83" s="16"/>
      <c r="H83" s="16"/>
      <c r="I83" s="16"/>
      <c r="J83" s="16"/>
    </row>
  </sheetData>
  <printOptions gridLines="1" horizontalCentered="1" verticalCentered="1"/>
  <pageMargins left="0.75" right="0.5374015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workbookViewId="0" topLeftCell="A1">
      <selection activeCell="H35" sqref="H35"/>
    </sheetView>
  </sheetViews>
  <sheetFormatPr defaultColWidth="9.140625" defaultRowHeight="12.75"/>
  <cols>
    <col min="1" max="1" width="4.57421875" style="0" customWidth="1"/>
    <col min="3" max="3" width="33.7109375" style="0" customWidth="1"/>
    <col min="4" max="4" width="14.00390625" style="0" customWidth="1"/>
    <col min="5" max="5" width="15.7109375" style="0" customWidth="1"/>
    <col min="6" max="6" width="13.140625" style="0" customWidth="1"/>
    <col min="7" max="7" width="13.57421875" style="0" customWidth="1"/>
    <col min="8" max="9" width="15.7109375" style="0" customWidth="1"/>
    <col min="10" max="10" width="18.57421875" style="0" customWidth="1"/>
    <col min="12" max="12" width="9.28125" style="0" bestFit="1" customWidth="1"/>
    <col min="14" max="14" width="9.28125" style="0" bestFit="1" customWidth="1"/>
  </cols>
  <sheetData>
    <row r="1" spans="3:10" ht="18">
      <c r="C1" t="s">
        <v>113</v>
      </c>
      <c r="D1" s="32"/>
      <c r="E1" s="32" t="s">
        <v>122</v>
      </c>
      <c r="F1" s="32"/>
      <c r="G1" s="32"/>
      <c r="H1" s="32"/>
      <c r="I1" s="32"/>
      <c r="J1" s="32"/>
    </row>
    <row r="2" spans="3:9" ht="12.75">
      <c r="C2" t="s">
        <v>123</v>
      </c>
      <c r="D2" s="16"/>
      <c r="E2" s="16"/>
      <c r="F2" s="16"/>
      <c r="G2" s="16"/>
      <c r="H2" s="16"/>
      <c r="I2" s="16"/>
    </row>
    <row r="3" spans="3:10" ht="12.75">
      <c r="C3" s="16"/>
      <c r="D3" s="16" t="s">
        <v>39</v>
      </c>
      <c r="E3" s="16" t="s">
        <v>124</v>
      </c>
      <c r="F3" s="16" t="s">
        <v>40</v>
      </c>
      <c r="G3" s="16"/>
      <c r="H3" s="16"/>
      <c r="I3" s="16"/>
      <c r="J3" t="s">
        <v>2</v>
      </c>
    </row>
    <row r="4" spans="3:9" ht="12.75">
      <c r="C4" s="16"/>
      <c r="D4" s="16" t="s">
        <v>3</v>
      </c>
      <c r="E4" s="33" t="s">
        <v>4</v>
      </c>
      <c r="F4" s="16" t="s">
        <v>41</v>
      </c>
      <c r="G4" s="16"/>
      <c r="H4" s="16"/>
      <c r="I4" s="16"/>
    </row>
    <row r="5" spans="3:9" ht="12.75">
      <c r="C5" s="16"/>
      <c r="D5" s="16" t="s">
        <v>5</v>
      </c>
      <c r="E5" s="16" t="s">
        <v>6</v>
      </c>
      <c r="F5" s="16" t="s">
        <v>42</v>
      </c>
      <c r="G5" s="16" t="s">
        <v>8</v>
      </c>
      <c r="H5" s="16" t="s">
        <v>9</v>
      </c>
      <c r="I5" s="16"/>
    </row>
    <row r="6" spans="1:9" ht="12.75">
      <c r="A6" t="s">
        <v>43</v>
      </c>
      <c r="C6" s="16" t="s">
        <v>10</v>
      </c>
      <c r="D6" s="33">
        <v>2008</v>
      </c>
      <c r="E6" s="16"/>
      <c r="F6" s="16"/>
      <c r="G6" s="16"/>
      <c r="H6" s="16"/>
      <c r="I6" s="16"/>
    </row>
    <row r="7" spans="3:9" ht="12.75">
      <c r="C7" s="16"/>
      <c r="D7" s="16"/>
      <c r="E7" s="16"/>
      <c r="F7" s="16"/>
      <c r="G7" s="16"/>
      <c r="H7" s="16"/>
      <c r="I7" s="16"/>
    </row>
    <row r="8" spans="3:9" ht="12.75">
      <c r="C8" s="18" t="s">
        <v>44</v>
      </c>
      <c r="D8" s="16"/>
      <c r="E8" s="16"/>
      <c r="F8" s="16"/>
      <c r="G8" s="16"/>
      <c r="H8" s="16"/>
      <c r="I8" s="16"/>
    </row>
    <row r="9" spans="3:9" ht="12.75">
      <c r="C9" s="16" t="s">
        <v>141</v>
      </c>
      <c r="D9" s="16"/>
      <c r="E9" s="16"/>
      <c r="F9" s="16"/>
      <c r="G9" s="16"/>
      <c r="H9" s="16"/>
      <c r="I9" s="16"/>
    </row>
    <row r="10" spans="3:9" ht="12.75">
      <c r="C10" s="16" t="s">
        <v>142</v>
      </c>
      <c r="D10" s="16"/>
      <c r="E10" s="16"/>
      <c r="F10" s="16"/>
      <c r="G10" s="16"/>
      <c r="H10" s="16"/>
      <c r="I10" s="16"/>
    </row>
    <row r="11" spans="1:9" ht="12.75">
      <c r="A11">
        <v>30</v>
      </c>
      <c r="B11">
        <v>1010103</v>
      </c>
      <c r="C11" s="16" t="s">
        <v>137</v>
      </c>
      <c r="D11" s="16"/>
      <c r="E11" s="17">
        <v>1500</v>
      </c>
      <c r="F11" s="21"/>
      <c r="G11" s="21"/>
      <c r="H11" s="17">
        <v>1500</v>
      </c>
      <c r="I11" s="17"/>
    </row>
    <row r="12" spans="3:9" ht="12.75">
      <c r="C12" s="16"/>
      <c r="D12" s="16"/>
      <c r="E12" s="16"/>
      <c r="F12" s="21"/>
      <c r="G12" s="21"/>
      <c r="H12" s="16"/>
      <c r="I12" s="16"/>
    </row>
    <row r="13" spans="3:17" ht="12.75">
      <c r="C13" s="16" t="s">
        <v>47</v>
      </c>
      <c r="D13" s="16" t="s">
        <v>45</v>
      </c>
      <c r="E13" s="20">
        <f>SUM(E11:E12)</f>
        <v>1500</v>
      </c>
      <c r="F13" s="38"/>
      <c r="G13" s="38" t="s">
        <v>24</v>
      </c>
      <c r="H13" s="20">
        <f>SUM(H11:H12)</f>
        <v>1500</v>
      </c>
      <c r="I13" s="20"/>
      <c r="J13" s="2" t="s">
        <v>24</v>
      </c>
      <c r="K13" s="2"/>
      <c r="L13" s="2"/>
      <c r="M13" s="2"/>
      <c r="N13" s="2"/>
      <c r="O13" s="2"/>
      <c r="P13" s="2"/>
      <c r="Q13" s="2"/>
    </row>
    <row r="14" spans="3:9" ht="12.75">
      <c r="C14" s="16"/>
      <c r="D14" s="16"/>
      <c r="E14" s="42"/>
      <c r="F14" s="21"/>
      <c r="G14" s="21"/>
      <c r="H14" s="42"/>
      <c r="I14" s="16"/>
    </row>
    <row r="15" spans="3:9" ht="12.75">
      <c r="C15" s="16" t="s">
        <v>48</v>
      </c>
      <c r="D15" s="16"/>
      <c r="E15" s="16"/>
      <c r="F15" s="21"/>
      <c r="G15" s="21"/>
      <c r="H15" s="16"/>
      <c r="I15" s="16"/>
    </row>
    <row r="16" spans="1:10" ht="12.75">
      <c r="A16">
        <v>60</v>
      </c>
      <c r="B16">
        <v>1010201</v>
      </c>
      <c r="C16" s="16" t="s">
        <v>49</v>
      </c>
      <c r="D16" s="22">
        <v>14086.5</v>
      </c>
      <c r="E16" s="21">
        <v>24000</v>
      </c>
      <c r="F16" s="21"/>
      <c r="G16" s="21"/>
      <c r="H16" s="22">
        <v>24000</v>
      </c>
      <c r="I16" s="21"/>
      <c r="J16" s="15"/>
    </row>
    <row r="17" spans="1:9" ht="12.75">
      <c r="A17">
        <v>70</v>
      </c>
      <c r="B17">
        <v>1010202</v>
      </c>
      <c r="C17" s="16" t="s">
        <v>50</v>
      </c>
      <c r="D17" s="16"/>
      <c r="E17" s="21">
        <v>4500</v>
      </c>
      <c r="F17" s="21"/>
      <c r="G17" s="21"/>
      <c r="H17" s="22">
        <v>4500</v>
      </c>
      <c r="I17" s="22"/>
    </row>
    <row r="18" spans="1:14" ht="12.75">
      <c r="A18">
        <v>80</v>
      </c>
      <c r="B18">
        <v>1010203</v>
      </c>
      <c r="C18" s="16" t="s">
        <v>51</v>
      </c>
      <c r="D18" s="22">
        <v>5000</v>
      </c>
      <c r="E18" s="21">
        <v>255000</v>
      </c>
      <c r="F18" s="21"/>
      <c r="G18" s="21">
        <v>235000</v>
      </c>
      <c r="H18" s="22">
        <v>20000</v>
      </c>
      <c r="I18" s="22"/>
      <c r="J18" s="1"/>
      <c r="L18" s="14"/>
      <c r="N18" s="14"/>
    </row>
    <row r="19" spans="1:10" ht="12.75">
      <c r="A19">
        <v>83</v>
      </c>
      <c r="B19">
        <v>1010203</v>
      </c>
      <c r="C19" s="16" t="s">
        <v>102</v>
      </c>
      <c r="D19" s="22"/>
      <c r="E19" s="21">
        <v>6000</v>
      </c>
      <c r="F19" s="21"/>
      <c r="G19" s="21">
        <v>6000</v>
      </c>
      <c r="H19" s="22"/>
      <c r="I19" s="22"/>
      <c r="J19" s="15"/>
    </row>
    <row r="20" spans="1:10" ht="12.75">
      <c r="A20">
        <v>85</v>
      </c>
      <c r="B20">
        <v>1010205</v>
      </c>
      <c r="C20" s="16" t="s">
        <v>104</v>
      </c>
      <c r="D20" s="22">
        <v>1000</v>
      </c>
      <c r="E20" s="21">
        <v>1000</v>
      </c>
      <c r="F20" s="21"/>
      <c r="G20" s="21"/>
      <c r="H20" s="22">
        <v>1000</v>
      </c>
      <c r="I20" s="22"/>
      <c r="J20" s="15"/>
    </row>
    <row r="21" spans="1:9" ht="12.75">
      <c r="A21">
        <v>90</v>
      </c>
      <c r="B21">
        <v>1010206</v>
      </c>
      <c r="C21" s="16" t="s">
        <v>52</v>
      </c>
      <c r="D21" s="22"/>
      <c r="E21" s="21">
        <v>500</v>
      </c>
      <c r="F21" s="21"/>
      <c r="G21" s="21"/>
      <c r="H21" s="17">
        <v>500</v>
      </c>
      <c r="I21" s="17"/>
    </row>
    <row r="22" spans="1:9" ht="12.75">
      <c r="A22">
        <v>95</v>
      </c>
      <c r="B22">
        <v>1010207</v>
      </c>
      <c r="C22" s="16" t="s">
        <v>53</v>
      </c>
      <c r="D22" s="17">
        <v>5250.82</v>
      </c>
      <c r="E22" s="21">
        <v>8000</v>
      </c>
      <c r="F22" s="21"/>
      <c r="G22" s="21">
        <v>3000</v>
      </c>
      <c r="H22" s="22">
        <v>5000</v>
      </c>
      <c r="I22" s="22"/>
    </row>
    <row r="23" spans="1:10" ht="12.75">
      <c r="A23">
        <v>100</v>
      </c>
      <c r="B23">
        <v>1010208</v>
      </c>
      <c r="C23" s="16" t="s">
        <v>54</v>
      </c>
      <c r="D23" s="43">
        <v>2362.35</v>
      </c>
      <c r="E23" s="21">
        <v>5000</v>
      </c>
      <c r="F23" s="21"/>
      <c r="G23" s="21"/>
      <c r="H23" s="22">
        <v>5000</v>
      </c>
      <c r="I23" s="22" t="s">
        <v>79</v>
      </c>
      <c r="J23" s="15"/>
    </row>
    <row r="24" spans="1:9" ht="12.75">
      <c r="A24">
        <v>110</v>
      </c>
      <c r="B24">
        <v>1010211</v>
      </c>
      <c r="C24" s="16" t="s">
        <v>55</v>
      </c>
      <c r="D24" s="16"/>
      <c r="E24" s="21">
        <v>1411.42</v>
      </c>
      <c r="F24" s="21">
        <v>8000</v>
      </c>
      <c r="G24" s="21"/>
      <c r="H24" s="17">
        <v>9411.42</v>
      </c>
      <c r="I24" s="17"/>
    </row>
    <row r="25" spans="3:9" ht="12.75">
      <c r="C25" s="16" t="s">
        <v>56</v>
      </c>
      <c r="D25" s="16"/>
      <c r="E25" s="16"/>
      <c r="F25" s="21"/>
      <c r="G25" s="21"/>
      <c r="H25" s="16"/>
      <c r="I25" s="16"/>
    </row>
    <row r="26" spans="3:10" ht="12.75">
      <c r="C26" s="16" t="s">
        <v>57</v>
      </c>
      <c r="D26" s="23">
        <f>SUM(D16:D25)</f>
        <v>27699.67</v>
      </c>
      <c r="E26" s="23">
        <f>SUM(E16:E25)</f>
        <v>305411.42</v>
      </c>
      <c r="F26" s="44">
        <f>SUM(F16:F25)</f>
        <v>8000</v>
      </c>
      <c r="G26" s="38">
        <f>SUM(G11:G25)</f>
        <v>244000</v>
      </c>
      <c r="H26" s="23">
        <f>SUM(H16:H25)</f>
        <v>69411.42</v>
      </c>
      <c r="I26" s="23"/>
      <c r="J26" t="s">
        <v>24</v>
      </c>
    </row>
    <row r="27" spans="3:9" ht="12.75">
      <c r="C27" s="16"/>
      <c r="D27" s="16"/>
      <c r="E27" s="16"/>
      <c r="F27" s="16"/>
      <c r="G27" s="16"/>
      <c r="H27" s="16"/>
      <c r="I27" s="16"/>
    </row>
    <row r="28" spans="3:10" s="2" customFormat="1" ht="12.75">
      <c r="C28" s="18" t="s">
        <v>58</v>
      </c>
      <c r="D28" s="23">
        <f>SUM(D26:D26)</f>
        <v>27699.67</v>
      </c>
      <c r="E28" s="37">
        <f>E11+E26</f>
        <v>306911.42</v>
      </c>
      <c r="F28" s="37"/>
      <c r="G28" s="37"/>
      <c r="H28" s="37">
        <f>H13+H26</f>
        <v>70911.42</v>
      </c>
      <c r="I28" s="37"/>
      <c r="J28" s="2" t="s">
        <v>24</v>
      </c>
    </row>
    <row r="29" spans="3:9" ht="12.75">
      <c r="C29" s="16"/>
      <c r="D29" s="16"/>
      <c r="E29" s="16"/>
      <c r="F29" s="16"/>
      <c r="G29" s="16"/>
      <c r="H29" s="16"/>
      <c r="I29" s="16"/>
    </row>
    <row r="30" spans="3:9" ht="12.75">
      <c r="C30" s="18" t="s">
        <v>59</v>
      </c>
      <c r="D30" s="16"/>
      <c r="E30" s="16"/>
      <c r="F30" s="16"/>
      <c r="G30" s="16"/>
      <c r="H30" s="16"/>
      <c r="I30" s="16"/>
    </row>
    <row r="31" spans="3:9" ht="12.75">
      <c r="C31" s="16" t="s">
        <v>60</v>
      </c>
      <c r="D31" s="16"/>
      <c r="E31" s="16"/>
      <c r="F31" s="16"/>
      <c r="G31" s="16"/>
      <c r="H31" s="16"/>
      <c r="I31" s="16"/>
    </row>
    <row r="32" spans="1:9" ht="12.75">
      <c r="A32">
        <v>120</v>
      </c>
      <c r="B32">
        <v>2010101</v>
      </c>
      <c r="C32" s="16" t="s">
        <v>61</v>
      </c>
      <c r="D32" s="16"/>
      <c r="E32" s="22"/>
      <c r="F32" s="21">
        <v>2730000</v>
      </c>
      <c r="G32" s="22"/>
      <c r="H32" s="21">
        <v>2730000</v>
      </c>
      <c r="I32" s="16"/>
    </row>
    <row r="33" spans="1:9" ht="12.75">
      <c r="A33">
        <v>125</v>
      </c>
      <c r="B33">
        <v>2010101</v>
      </c>
      <c r="C33" s="16" t="s">
        <v>140</v>
      </c>
      <c r="D33" s="16"/>
      <c r="E33" s="22"/>
      <c r="F33" s="21">
        <v>3745000</v>
      </c>
      <c r="G33" s="22"/>
      <c r="H33" s="21">
        <v>3745000</v>
      </c>
      <c r="I33" s="16"/>
    </row>
    <row r="34" spans="1:9" ht="12.75">
      <c r="A34">
        <v>130</v>
      </c>
      <c r="B34">
        <v>2010506</v>
      </c>
      <c r="C34" s="16" t="s">
        <v>103</v>
      </c>
      <c r="D34" s="21"/>
      <c r="E34" s="21"/>
      <c r="F34" s="21">
        <v>327000</v>
      </c>
      <c r="G34" s="21"/>
      <c r="H34" s="21">
        <v>327000</v>
      </c>
      <c r="I34" s="16"/>
    </row>
    <row r="35" spans="3:9" ht="12.75">
      <c r="C35" s="16"/>
      <c r="D35" s="40"/>
      <c r="E35" s="16"/>
      <c r="F35" s="21"/>
      <c r="G35" s="16"/>
      <c r="H35" s="16"/>
      <c r="I35" s="16"/>
    </row>
    <row r="36" spans="3:10" s="2" customFormat="1" ht="12.75">
      <c r="C36" s="18" t="s">
        <v>15</v>
      </c>
      <c r="D36" s="38"/>
      <c r="E36" s="37">
        <f>SUM(E34:E35)</f>
        <v>0</v>
      </c>
      <c r="F36" s="38">
        <f>SUM(F32:F35)</f>
        <v>6802000</v>
      </c>
      <c r="G36" s="37">
        <f>SUM(G34:G35)</f>
        <v>0</v>
      </c>
      <c r="H36" s="38">
        <f>SUM(H32:H35)</f>
        <v>6802000</v>
      </c>
      <c r="I36" s="18"/>
      <c r="J36" s="2" t="s">
        <v>24</v>
      </c>
    </row>
    <row r="37" spans="3:9" ht="12.75">
      <c r="C37" s="16"/>
      <c r="D37" s="40"/>
      <c r="E37" s="16"/>
      <c r="F37" s="16"/>
      <c r="G37" s="16"/>
      <c r="H37" s="16"/>
      <c r="I37" s="16"/>
    </row>
    <row r="38" spans="3:9" ht="12.75">
      <c r="C38" s="18" t="s">
        <v>62</v>
      </c>
      <c r="D38" s="16"/>
      <c r="E38" s="16"/>
      <c r="F38" s="16"/>
      <c r="G38" s="16"/>
      <c r="H38" s="16"/>
      <c r="I38" s="16"/>
    </row>
    <row r="39" spans="3:9" ht="12.75">
      <c r="C39" s="16"/>
      <c r="D39" s="16"/>
      <c r="E39" s="16"/>
      <c r="F39" s="16"/>
      <c r="G39" s="16"/>
      <c r="H39" s="16"/>
      <c r="I39" s="16"/>
    </row>
    <row r="40" spans="3:10" s="2" customFormat="1" ht="12.75">
      <c r="C40" s="18" t="s">
        <v>21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/>
      <c r="J40" s="2" t="s">
        <v>24</v>
      </c>
    </row>
    <row r="41" spans="3:9" ht="12.75">
      <c r="C41" s="16"/>
      <c r="D41" s="16"/>
      <c r="E41" s="16"/>
      <c r="F41" s="16"/>
      <c r="G41" s="16"/>
      <c r="H41" s="16"/>
      <c r="I41" s="16"/>
    </row>
    <row r="42" spans="3:9" ht="12.75">
      <c r="C42" s="18" t="s">
        <v>63</v>
      </c>
      <c r="D42" s="16"/>
      <c r="E42" s="16"/>
      <c r="F42" s="16"/>
      <c r="G42" s="16"/>
      <c r="H42" s="16"/>
      <c r="I42" s="16"/>
    </row>
    <row r="43" spans="1:9" ht="12.75">
      <c r="A43">
        <v>180</v>
      </c>
      <c r="B43">
        <v>4000002</v>
      </c>
      <c r="C43" s="16" t="s">
        <v>64</v>
      </c>
      <c r="D43" s="22">
        <v>3336.97</v>
      </c>
      <c r="E43" s="22">
        <v>5000</v>
      </c>
      <c r="F43" s="41"/>
      <c r="G43" s="16"/>
      <c r="H43" s="22">
        <v>5000</v>
      </c>
      <c r="I43" s="22"/>
    </row>
    <row r="44" spans="1:9" ht="12.75">
      <c r="A44">
        <v>190</v>
      </c>
      <c r="B44">
        <v>4000003</v>
      </c>
      <c r="C44" s="16" t="s">
        <v>31</v>
      </c>
      <c r="D44" s="22">
        <v>1541.76</v>
      </c>
      <c r="E44" s="22">
        <v>5000</v>
      </c>
      <c r="F44" s="41"/>
      <c r="G44" s="16"/>
      <c r="H44" s="22">
        <v>5000</v>
      </c>
      <c r="I44" s="22"/>
    </row>
    <row r="45" spans="3:9" ht="12.75">
      <c r="C45" s="16"/>
      <c r="D45" s="16"/>
      <c r="E45" s="16"/>
      <c r="F45" s="41"/>
      <c r="G45" s="16"/>
      <c r="H45" s="16"/>
      <c r="I45" s="16"/>
    </row>
    <row r="46" spans="3:10" s="2" customFormat="1" ht="12.75">
      <c r="C46" s="18" t="s">
        <v>26</v>
      </c>
      <c r="D46" s="23">
        <f>SUM(D43:D45)</f>
        <v>4878.73</v>
      </c>
      <c r="E46" s="23">
        <f>SUM(E43:E45)</f>
        <v>10000</v>
      </c>
      <c r="F46" s="23">
        <f>SUM(F43:F45)</f>
        <v>0</v>
      </c>
      <c r="G46" s="23">
        <f>SUM(G43:G45)</f>
        <v>0</v>
      </c>
      <c r="H46" s="23">
        <f>SUM(H43:H45)</f>
        <v>10000</v>
      </c>
      <c r="I46" s="23"/>
      <c r="J46" s="2" t="s">
        <v>24</v>
      </c>
    </row>
    <row r="47" spans="3:9" ht="12.75">
      <c r="C47" s="16"/>
      <c r="D47" s="16"/>
      <c r="E47" s="16"/>
      <c r="F47" s="16"/>
      <c r="G47" s="16"/>
      <c r="H47" s="16"/>
      <c r="I47" s="16"/>
    </row>
    <row r="48" spans="3:10" s="2" customFormat="1" ht="12.75">
      <c r="C48" s="18" t="s">
        <v>65</v>
      </c>
      <c r="D48" s="37">
        <f>D28+D36+D46</f>
        <v>32578.399999999998</v>
      </c>
      <c r="E48" s="37">
        <f>E28+E36+E46</f>
        <v>316911.42</v>
      </c>
      <c r="F48" s="37">
        <f>F26+F36</f>
        <v>6810000</v>
      </c>
      <c r="G48" s="37">
        <f>G26+G36</f>
        <v>244000</v>
      </c>
      <c r="H48" s="37">
        <f>H28+H36+H46</f>
        <v>6882911.42</v>
      </c>
      <c r="I48" s="37"/>
      <c r="J48" s="2" t="s">
        <v>24</v>
      </c>
    </row>
    <row r="49" spans="3:9" ht="12.75">
      <c r="C49" s="16"/>
      <c r="D49" s="16"/>
      <c r="E49" s="16"/>
      <c r="F49" s="16"/>
      <c r="G49" s="16"/>
      <c r="H49" s="16"/>
      <c r="I49" s="16"/>
    </row>
    <row r="50" spans="3:9" ht="12.75">
      <c r="C50" s="16"/>
      <c r="D50" s="16"/>
      <c r="E50" s="16"/>
      <c r="F50" s="16"/>
      <c r="G50" s="16"/>
      <c r="H50" s="16"/>
      <c r="I50" s="16"/>
    </row>
    <row r="51" spans="3:9" ht="12.75">
      <c r="C51" s="16"/>
      <c r="D51" s="16"/>
      <c r="E51" s="16"/>
      <c r="F51" s="16"/>
      <c r="G51" s="16"/>
      <c r="H51" s="16"/>
      <c r="I51" s="16"/>
    </row>
    <row r="52" spans="3:9" ht="12.75">
      <c r="C52" s="16"/>
      <c r="D52" s="16"/>
      <c r="E52" s="16"/>
      <c r="F52" s="16"/>
      <c r="G52" s="16"/>
      <c r="H52" s="16"/>
      <c r="I52" s="16"/>
    </row>
    <row r="53" spans="3:9" ht="12.75">
      <c r="C53" s="16"/>
      <c r="D53" s="16"/>
      <c r="E53" s="16"/>
      <c r="F53" s="16"/>
      <c r="G53" s="16"/>
      <c r="H53" s="16"/>
      <c r="I53" s="16"/>
    </row>
    <row r="54" spans="3:9" ht="12.75">
      <c r="C54" s="16"/>
      <c r="D54" s="16"/>
      <c r="E54" s="16"/>
      <c r="F54" s="16"/>
      <c r="G54" s="16"/>
      <c r="H54" s="16"/>
      <c r="I54" s="16"/>
    </row>
    <row r="55" spans="3:9" ht="12.75">
      <c r="C55" s="16"/>
      <c r="D55" s="16"/>
      <c r="E55" s="16"/>
      <c r="F55" s="16"/>
      <c r="G55" s="16"/>
      <c r="H55" s="16"/>
      <c r="I55" s="16"/>
    </row>
    <row r="56" spans="3:9" ht="12.75">
      <c r="C56" s="16"/>
      <c r="D56" s="16"/>
      <c r="E56" s="16"/>
      <c r="F56" s="16"/>
      <c r="G56" s="16"/>
      <c r="H56" s="16"/>
      <c r="I56" s="16"/>
    </row>
    <row r="57" spans="3:9" ht="12.75">
      <c r="C57" s="16"/>
      <c r="D57" s="16"/>
      <c r="E57" s="16"/>
      <c r="F57" s="16"/>
      <c r="G57" s="16"/>
      <c r="H57" s="16"/>
      <c r="I57" s="16"/>
    </row>
    <row r="58" spans="3:8" ht="12.75">
      <c r="C58" s="16"/>
      <c r="D58" s="16"/>
      <c r="E58" s="16"/>
      <c r="F58" s="16"/>
      <c r="G58" s="16"/>
      <c r="H58" s="16"/>
    </row>
    <row r="59" spans="3:8" ht="12.75">
      <c r="C59" s="16"/>
      <c r="D59" s="16"/>
      <c r="E59" s="16"/>
      <c r="F59" s="16"/>
      <c r="G59" s="16"/>
      <c r="H59" s="16"/>
    </row>
    <row r="60" spans="3:8" ht="12.75">
      <c r="C60" s="16"/>
      <c r="D60" s="16"/>
      <c r="E60" s="16"/>
      <c r="F60" s="16"/>
      <c r="G60" s="16"/>
      <c r="H60" s="16"/>
    </row>
    <row r="61" spans="3:8" ht="12.75">
      <c r="C61" s="16"/>
      <c r="D61" s="16"/>
      <c r="E61" s="16"/>
      <c r="F61" s="16"/>
      <c r="G61" s="16"/>
      <c r="H61" s="16"/>
    </row>
    <row r="62" spans="3:8" ht="12.75">
      <c r="C62" s="16"/>
      <c r="D62" s="16"/>
      <c r="E62" s="16"/>
      <c r="F62" s="16"/>
      <c r="G62" s="16"/>
      <c r="H62" s="16"/>
    </row>
    <row r="63" spans="3:8" ht="12.75">
      <c r="C63" s="16"/>
      <c r="D63" s="16"/>
      <c r="E63" s="16"/>
      <c r="F63" s="16"/>
      <c r="G63" s="16"/>
      <c r="H63" s="16"/>
    </row>
    <row r="64" spans="3:8" ht="12.75">
      <c r="C64" s="16"/>
      <c r="D64" s="16"/>
      <c r="E64" s="16"/>
      <c r="F64" s="16"/>
      <c r="G64" s="16"/>
      <c r="H64" s="16"/>
    </row>
    <row r="65" spans="3:8" ht="12.75">
      <c r="C65" s="16"/>
      <c r="D65" s="16"/>
      <c r="E65" s="16"/>
      <c r="F65" s="16"/>
      <c r="G65" s="16"/>
      <c r="H65" s="16"/>
    </row>
    <row r="66" spans="3:8" ht="12.75">
      <c r="C66" s="16"/>
      <c r="D66" s="16"/>
      <c r="E66" s="16"/>
      <c r="F66" s="16"/>
      <c r="G66" s="16"/>
      <c r="H66" s="16"/>
    </row>
    <row r="67" spans="3:8" ht="12.75">
      <c r="C67" s="16"/>
      <c r="D67" s="16"/>
      <c r="E67" s="16"/>
      <c r="F67" s="16"/>
      <c r="G67" s="16"/>
      <c r="H67" s="16"/>
    </row>
    <row r="68" spans="3:8" ht="12.75">
      <c r="C68" s="16"/>
      <c r="D68" s="16"/>
      <c r="E68" s="16"/>
      <c r="F68" s="16"/>
      <c r="G68" s="16"/>
      <c r="H68" s="16"/>
    </row>
    <row r="69" spans="3:8" ht="12.75">
      <c r="C69" s="16"/>
      <c r="D69" s="16"/>
      <c r="E69" s="16"/>
      <c r="F69" s="16"/>
      <c r="G69" s="16"/>
      <c r="H69" s="16"/>
    </row>
    <row r="70" spans="3:8" ht="12.75">
      <c r="C70" s="16"/>
      <c r="D70" s="16"/>
      <c r="E70" s="16"/>
      <c r="F70" s="16"/>
      <c r="G70" s="16"/>
      <c r="H70" s="16"/>
    </row>
    <row r="71" spans="3:8" ht="12.75">
      <c r="C71" s="16"/>
      <c r="D71" s="16"/>
      <c r="E71" s="16"/>
      <c r="F71" s="16"/>
      <c r="G71" s="16"/>
      <c r="H71" s="16"/>
    </row>
    <row r="72" spans="3:8" ht="12.75">
      <c r="C72" s="16"/>
      <c r="D72" s="16"/>
      <c r="E72" s="16"/>
      <c r="F72" s="16"/>
      <c r="G72" s="16"/>
      <c r="H72" s="16"/>
    </row>
    <row r="73" spans="3:8" ht="12.75">
      <c r="C73" s="16"/>
      <c r="D73" s="16"/>
      <c r="E73" s="16"/>
      <c r="F73" s="16"/>
      <c r="G73" s="16"/>
      <c r="H73" s="16"/>
    </row>
  </sheetData>
  <printOptions gridLines="1" horizontalCentered="1" verticalCentered="1"/>
  <pageMargins left="0.75" right="0.537401575" top="1" bottom="1" header="0.5" footer="0.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13"/>
  <sheetViews>
    <sheetView workbookViewId="0" topLeftCell="C22">
      <selection activeCell="L47" sqref="L47"/>
    </sheetView>
  </sheetViews>
  <sheetFormatPr defaultColWidth="9.140625" defaultRowHeight="12.75"/>
  <cols>
    <col min="1" max="1" width="6.28125" style="0" customWidth="1"/>
    <col min="2" max="2" width="40.140625" style="0" customWidth="1"/>
    <col min="3" max="3" width="20.421875" style="0" customWidth="1"/>
    <col min="4" max="5" width="11.00390625" style="3" customWidth="1"/>
    <col min="6" max="6" width="13.28125" style="3" customWidth="1"/>
    <col min="7" max="7" width="14.00390625" style="3" customWidth="1"/>
    <col min="8" max="8" width="12.7109375" style="3" customWidth="1"/>
    <col min="9" max="9" width="10.7109375" style="3" customWidth="1"/>
    <col min="10" max="10" width="13.8515625" style="3" customWidth="1"/>
    <col min="11" max="11" width="14.7109375" style="3" customWidth="1"/>
    <col min="12" max="12" width="12.7109375" style="3" customWidth="1"/>
    <col min="13" max="13" width="16.421875" style="3" customWidth="1"/>
    <col min="14" max="14" width="11.28125" style="0" customWidth="1"/>
  </cols>
  <sheetData>
    <row r="1" spans="2:11" ht="12.75">
      <c r="B1" t="s">
        <v>114</v>
      </c>
      <c r="D1" s="12"/>
      <c r="E1" s="10" t="s">
        <v>111</v>
      </c>
      <c r="F1" s="11"/>
      <c r="G1" s="11"/>
      <c r="H1" s="11"/>
      <c r="I1" s="11"/>
      <c r="J1" s="11"/>
      <c r="K1" s="13"/>
    </row>
    <row r="2" spans="2:13" ht="13.5" thickBot="1">
      <c r="B2" t="s">
        <v>123</v>
      </c>
      <c r="F2" s="4"/>
      <c r="G2" s="4"/>
      <c r="H2" s="4"/>
      <c r="I2" s="4"/>
      <c r="J2" s="4"/>
      <c r="K2" s="4"/>
      <c r="L2" s="4"/>
      <c r="M2" s="4"/>
    </row>
    <row r="3" spans="3:13" ht="13.5" thickBot="1">
      <c r="C3" s="70" t="s">
        <v>0</v>
      </c>
      <c r="D3" s="54" t="s">
        <v>125</v>
      </c>
      <c r="E3" s="55"/>
      <c r="F3" s="24" t="s">
        <v>126</v>
      </c>
      <c r="G3" s="24"/>
      <c r="H3" s="24"/>
      <c r="I3" s="24"/>
      <c r="J3" s="24"/>
      <c r="K3" s="24"/>
      <c r="L3" s="24"/>
      <c r="M3" s="24"/>
    </row>
    <row r="4" spans="3:14" ht="12.75">
      <c r="C4" s="71" t="s">
        <v>3</v>
      </c>
      <c r="D4" s="60" t="s">
        <v>69</v>
      </c>
      <c r="E4" s="61"/>
      <c r="F4" s="57" t="s">
        <v>127</v>
      </c>
      <c r="G4" s="55"/>
      <c r="H4" s="54" t="s">
        <v>128</v>
      </c>
      <c r="I4" s="55"/>
      <c r="J4" s="54" t="s">
        <v>129</v>
      </c>
      <c r="K4" s="55"/>
      <c r="L4" s="100" t="s">
        <v>70</v>
      </c>
      <c r="M4" s="98"/>
      <c r="N4" t="s">
        <v>71</v>
      </c>
    </row>
    <row r="5" spans="3:13" ht="13.5" thickBot="1">
      <c r="C5" s="72" t="s">
        <v>120</v>
      </c>
      <c r="D5" s="60" t="s">
        <v>73</v>
      </c>
      <c r="E5" s="61"/>
      <c r="F5" s="73" t="s">
        <v>74</v>
      </c>
      <c r="G5" s="74" t="s">
        <v>116</v>
      </c>
      <c r="H5" s="75" t="s">
        <v>74</v>
      </c>
      <c r="I5" s="74" t="s">
        <v>116</v>
      </c>
      <c r="J5" s="75" t="s">
        <v>74</v>
      </c>
      <c r="K5" s="74" t="s">
        <v>117</v>
      </c>
      <c r="L5" s="101" t="s">
        <v>74</v>
      </c>
      <c r="M5" s="99" t="s">
        <v>117</v>
      </c>
    </row>
    <row r="6" spans="2:13" ht="12.75">
      <c r="B6" s="19" t="s">
        <v>100</v>
      </c>
      <c r="C6" s="76"/>
      <c r="D6" s="60" t="s">
        <v>74</v>
      </c>
      <c r="E6" s="61" t="s">
        <v>75</v>
      </c>
      <c r="F6" s="77"/>
      <c r="G6" s="59"/>
      <c r="H6" s="58"/>
      <c r="I6" s="59"/>
      <c r="J6" s="58"/>
      <c r="K6" s="59"/>
      <c r="L6" s="58"/>
      <c r="M6" s="59"/>
    </row>
    <row r="7" spans="3:13" ht="12.75">
      <c r="C7" s="76"/>
      <c r="D7" s="58"/>
      <c r="E7" s="59"/>
      <c r="F7" s="77"/>
      <c r="G7" s="59"/>
      <c r="H7" s="58"/>
      <c r="I7" s="59"/>
      <c r="J7" s="58"/>
      <c r="K7" s="59"/>
      <c r="L7" s="58"/>
      <c r="M7" s="59"/>
    </row>
    <row r="8" spans="2:13" ht="12.75" customHeight="1">
      <c r="B8" t="s">
        <v>11</v>
      </c>
      <c r="C8" s="76"/>
      <c r="D8" s="58"/>
      <c r="E8" s="59"/>
      <c r="F8" s="77"/>
      <c r="G8" s="59"/>
      <c r="H8" s="58"/>
      <c r="I8" s="59"/>
      <c r="J8" s="58"/>
      <c r="K8" s="59"/>
      <c r="L8" s="58"/>
      <c r="M8" s="59"/>
    </row>
    <row r="9" spans="3:13" ht="12" customHeight="1">
      <c r="C9" s="76"/>
      <c r="D9" s="58"/>
      <c r="E9" s="59"/>
      <c r="F9" s="77"/>
      <c r="G9" s="59"/>
      <c r="H9" s="58"/>
      <c r="I9" s="59"/>
      <c r="J9" s="58"/>
      <c r="K9" s="59"/>
      <c r="L9" s="58"/>
      <c r="M9" s="59"/>
    </row>
    <row r="10" spans="2:13" ht="12" customHeight="1">
      <c r="B10" s="2" t="s">
        <v>12</v>
      </c>
      <c r="C10" s="76"/>
      <c r="D10" s="58"/>
      <c r="E10" s="59"/>
      <c r="F10" s="77"/>
      <c r="G10" s="59"/>
      <c r="H10" s="58"/>
      <c r="I10" s="59"/>
      <c r="J10" s="58"/>
      <c r="K10" s="59"/>
      <c r="L10" s="58"/>
      <c r="M10" s="59"/>
    </row>
    <row r="11" spans="3:13" ht="12" customHeight="1">
      <c r="C11" s="76"/>
      <c r="D11" s="58"/>
      <c r="E11" s="59"/>
      <c r="F11" s="77"/>
      <c r="G11" s="59"/>
      <c r="H11" s="58"/>
      <c r="I11" s="59"/>
      <c r="J11" s="58"/>
      <c r="K11" s="59"/>
      <c r="L11" s="58">
        <f>SUM(F11:K11)</f>
        <v>0</v>
      </c>
      <c r="M11" s="59"/>
    </row>
    <row r="12" spans="2:13" ht="12" customHeight="1">
      <c r="B12" s="2" t="s">
        <v>13</v>
      </c>
      <c r="C12" s="78"/>
      <c r="D12" s="58"/>
      <c r="E12" s="59"/>
      <c r="F12" s="77"/>
      <c r="G12" s="59"/>
      <c r="H12" s="58"/>
      <c r="I12" s="59"/>
      <c r="J12" s="58"/>
      <c r="K12" s="59"/>
      <c r="L12" s="58"/>
      <c r="M12" s="59"/>
    </row>
    <row r="13" spans="3:13" ht="12" customHeight="1">
      <c r="C13" s="76"/>
      <c r="D13" s="58"/>
      <c r="E13" s="59"/>
      <c r="F13" s="77"/>
      <c r="G13" s="59"/>
      <c r="H13" s="58"/>
      <c r="I13" s="59"/>
      <c r="J13" s="58"/>
      <c r="K13" s="59"/>
      <c r="L13" s="58"/>
      <c r="M13" s="59"/>
    </row>
    <row r="14" spans="2:13" ht="12" customHeight="1">
      <c r="B14" s="2" t="s">
        <v>14</v>
      </c>
      <c r="C14" s="76"/>
      <c r="D14" s="58"/>
      <c r="E14" s="59"/>
      <c r="F14" s="77"/>
      <c r="G14" s="59"/>
      <c r="H14" s="58"/>
      <c r="I14" s="59"/>
      <c r="J14" s="58"/>
      <c r="K14" s="59"/>
      <c r="L14" s="102">
        <f>(F14+H14+J14)</f>
        <v>0</v>
      </c>
      <c r="M14" s="59">
        <f>(G14+I14+K14)</f>
        <v>0</v>
      </c>
    </row>
    <row r="15" spans="3:13" ht="12" customHeight="1">
      <c r="C15" s="76"/>
      <c r="D15" s="58"/>
      <c r="E15" s="59"/>
      <c r="F15" s="77"/>
      <c r="G15" s="59"/>
      <c r="H15" s="58"/>
      <c r="I15" s="59"/>
      <c r="J15" s="58"/>
      <c r="K15" s="59"/>
      <c r="L15" s="102">
        <f aca="true" t="shared" si="0" ref="L15:L25">(F15+H15+J15)</f>
        <v>0</v>
      </c>
      <c r="M15" s="59"/>
    </row>
    <row r="16" spans="2:13" ht="12" customHeight="1">
      <c r="B16" s="2" t="s">
        <v>15</v>
      </c>
      <c r="C16" s="78"/>
      <c r="D16" s="58"/>
      <c r="E16" s="59"/>
      <c r="F16" s="77"/>
      <c r="G16" s="59"/>
      <c r="H16" s="58"/>
      <c r="I16" s="59"/>
      <c r="J16" s="58"/>
      <c r="K16" s="59"/>
      <c r="L16" s="102">
        <f t="shared" si="0"/>
        <v>0</v>
      </c>
      <c r="M16" s="59"/>
    </row>
    <row r="17" spans="3:13" ht="12" customHeight="1">
      <c r="C17" s="76"/>
      <c r="D17" s="58"/>
      <c r="E17" s="59"/>
      <c r="F17" s="79"/>
      <c r="G17" s="61"/>
      <c r="H17" s="60"/>
      <c r="I17" s="61"/>
      <c r="J17" s="60"/>
      <c r="K17" s="61"/>
      <c r="L17" s="102">
        <f t="shared" si="0"/>
        <v>0</v>
      </c>
      <c r="M17" s="61">
        <f>SUM(M6:M16)</f>
        <v>0</v>
      </c>
    </row>
    <row r="18" spans="2:29" ht="12" customHeight="1">
      <c r="B18" s="2" t="s">
        <v>16</v>
      </c>
      <c r="C18" s="76"/>
      <c r="D18" s="62"/>
      <c r="E18" s="63"/>
      <c r="F18" s="79"/>
      <c r="G18" s="63"/>
      <c r="H18" s="62"/>
      <c r="I18" s="63"/>
      <c r="J18" s="62"/>
      <c r="K18" s="63"/>
      <c r="L18" s="102">
        <f t="shared" si="0"/>
        <v>0</v>
      </c>
      <c r="M18" s="6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12" customHeight="1">
      <c r="B19" s="56" t="s">
        <v>17</v>
      </c>
      <c r="C19" s="76"/>
      <c r="D19" s="62"/>
      <c r="E19" s="63"/>
      <c r="F19" s="79"/>
      <c r="G19" s="63"/>
      <c r="H19" s="62"/>
      <c r="I19" s="63"/>
      <c r="J19" s="58"/>
      <c r="K19" s="61"/>
      <c r="L19" s="102">
        <f t="shared" si="0"/>
        <v>0</v>
      </c>
      <c r="M19" s="6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12" customHeight="1">
      <c r="B20" s="56" t="s">
        <v>98</v>
      </c>
      <c r="C20" s="80">
        <v>13211.42</v>
      </c>
      <c r="D20" s="62">
        <v>12911.42</v>
      </c>
      <c r="E20" s="61"/>
      <c r="F20" s="79">
        <v>12911.42</v>
      </c>
      <c r="G20" s="63"/>
      <c r="H20" s="62">
        <v>12911.42</v>
      </c>
      <c r="I20" s="63"/>
      <c r="J20" s="62">
        <v>12911.42</v>
      </c>
      <c r="K20" s="63"/>
      <c r="L20" s="102">
        <f t="shared" si="0"/>
        <v>38734.26</v>
      </c>
      <c r="M20" s="6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29" ht="12" customHeight="1">
      <c r="B21" s="56" t="s">
        <v>105</v>
      </c>
      <c r="C21" s="80">
        <v>17883</v>
      </c>
      <c r="D21" s="62">
        <v>30000</v>
      </c>
      <c r="E21" s="63"/>
      <c r="F21" s="77">
        <v>8000</v>
      </c>
      <c r="G21" s="59"/>
      <c r="H21" s="58">
        <v>20000</v>
      </c>
      <c r="I21" s="59"/>
      <c r="J21" s="58">
        <v>10000</v>
      </c>
      <c r="K21" s="59"/>
      <c r="L21" s="102">
        <f t="shared" si="0"/>
        <v>38000</v>
      </c>
      <c r="M21" s="5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13" ht="12" customHeight="1">
      <c r="B22" s="56" t="s">
        <v>18</v>
      </c>
      <c r="C22" s="76">
        <v>404.99</v>
      </c>
      <c r="D22" s="58">
        <v>5000</v>
      </c>
      <c r="E22" s="59"/>
      <c r="F22" s="77">
        <v>5000</v>
      </c>
      <c r="G22" s="59"/>
      <c r="H22" s="58">
        <v>5000</v>
      </c>
      <c r="I22" s="59"/>
      <c r="J22" s="58">
        <v>5000</v>
      </c>
      <c r="K22" s="59"/>
      <c r="L22" s="102">
        <f t="shared" si="0"/>
        <v>15000</v>
      </c>
      <c r="M22" s="59"/>
    </row>
    <row r="23" spans="2:13" ht="12" customHeight="1">
      <c r="B23" s="56" t="s">
        <v>19</v>
      </c>
      <c r="C23" s="80">
        <v>17176.18</v>
      </c>
      <c r="D23" s="58">
        <v>17000</v>
      </c>
      <c r="E23" s="59"/>
      <c r="F23" s="77">
        <v>18000</v>
      </c>
      <c r="G23" s="59"/>
      <c r="H23" s="58">
        <v>18000</v>
      </c>
      <c r="I23" s="59"/>
      <c r="J23" s="58">
        <v>18000</v>
      </c>
      <c r="K23" s="59"/>
      <c r="L23" s="102">
        <f t="shared" si="0"/>
        <v>54000</v>
      </c>
      <c r="M23" s="59"/>
    </row>
    <row r="24" spans="2:13" ht="12" customHeight="1">
      <c r="B24" s="56" t="s">
        <v>106</v>
      </c>
      <c r="C24" s="80">
        <v>38.73</v>
      </c>
      <c r="D24" s="58"/>
      <c r="E24" s="59"/>
      <c r="F24" s="77"/>
      <c r="G24" s="59"/>
      <c r="H24" s="58"/>
      <c r="I24" s="59"/>
      <c r="J24" s="58"/>
      <c r="K24" s="59"/>
      <c r="L24" s="102">
        <f t="shared" si="0"/>
        <v>0</v>
      </c>
      <c r="M24" s="59"/>
    </row>
    <row r="25" spans="2:13" ht="12" customHeight="1">
      <c r="B25" s="56" t="s">
        <v>138</v>
      </c>
      <c r="C25" s="80"/>
      <c r="D25" s="58"/>
      <c r="E25" s="59"/>
      <c r="F25" s="77">
        <v>25000</v>
      </c>
      <c r="G25" s="59"/>
      <c r="H25" s="58">
        <v>25000</v>
      </c>
      <c r="I25" s="59"/>
      <c r="J25" s="58">
        <v>25000</v>
      </c>
      <c r="K25" s="59"/>
      <c r="L25" s="102">
        <f t="shared" si="0"/>
        <v>75000</v>
      </c>
      <c r="M25" s="59"/>
    </row>
    <row r="26" spans="2:13" ht="12" customHeight="1">
      <c r="B26" s="56" t="s">
        <v>20</v>
      </c>
      <c r="C26" s="81">
        <v>2360.09</v>
      </c>
      <c r="D26" s="62">
        <v>2000</v>
      </c>
      <c r="E26" s="61"/>
      <c r="F26" s="79">
        <v>2000</v>
      </c>
      <c r="G26" s="61"/>
      <c r="H26" s="62">
        <v>2000</v>
      </c>
      <c r="I26" s="61"/>
      <c r="J26" s="62">
        <v>2000</v>
      </c>
      <c r="K26" s="61"/>
      <c r="L26" s="62">
        <f>SUM(F26:K26)</f>
        <v>6000</v>
      </c>
      <c r="M26" s="61"/>
    </row>
    <row r="27" spans="2:29" ht="12" customHeight="1">
      <c r="B27" s="56" t="s">
        <v>109</v>
      </c>
      <c r="C27" s="81"/>
      <c r="D27" s="67">
        <v>240000</v>
      </c>
      <c r="E27" s="65"/>
      <c r="F27" s="82"/>
      <c r="G27" s="65"/>
      <c r="H27" s="67"/>
      <c r="I27" s="65"/>
      <c r="J27" s="67"/>
      <c r="K27" s="65">
        <f>SUM(K14:K26)</f>
        <v>0</v>
      </c>
      <c r="L27" s="67">
        <f>SUM(F27:K27)</f>
        <v>0</v>
      </c>
      <c r="M27" s="65">
        <f>SUM(M14:M26)</f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ht="12" customHeight="1">
      <c r="B28" s="56" t="s">
        <v>144</v>
      </c>
      <c r="C28" s="81"/>
      <c r="D28" s="67"/>
      <c r="E28" s="65"/>
      <c r="F28" s="82"/>
      <c r="G28" s="65"/>
      <c r="H28" s="67">
        <v>130000</v>
      </c>
      <c r="I28" s="65"/>
      <c r="J28" s="67">
        <v>131566</v>
      </c>
      <c r="K28" s="65"/>
      <c r="L28" s="102">
        <f>(F28+H28+J28)</f>
        <v>261566</v>
      </c>
      <c r="M28" s="6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12" customHeight="1">
      <c r="B29" s="56" t="s">
        <v>143</v>
      </c>
      <c r="C29" s="81"/>
      <c r="D29" s="67"/>
      <c r="E29" s="65"/>
      <c r="F29" s="82"/>
      <c r="G29" s="65"/>
      <c r="H29" s="67">
        <v>544000</v>
      </c>
      <c r="I29" s="65"/>
      <c r="J29" s="67">
        <v>539421.5</v>
      </c>
      <c r="K29" s="65"/>
      <c r="L29" s="67">
        <f>SUM(H29:K29)</f>
        <v>1083421.5</v>
      </c>
      <c r="M29" s="6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:29" ht="12" customHeight="1">
      <c r="B30" s="2" t="s">
        <v>21</v>
      </c>
      <c r="C30" s="83">
        <f>SUM(C20:C26)</f>
        <v>51074.41</v>
      </c>
      <c r="D30" s="60">
        <f>SUM(D20:D27)</f>
        <v>306911.42</v>
      </c>
      <c r="E30" s="59"/>
      <c r="F30" s="84">
        <f>SUM(F20:F27)</f>
        <v>70911.42</v>
      </c>
      <c r="G30" s="59"/>
      <c r="H30" s="60">
        <f>SUM(H20:H29)</f>
        <v>756911.4199999999</v>
      </c>
      <c r="I30" s="61"/>
      <c r="J30" s="60">
        <f>SUM(J20:J29)</f>
        <v>743898.9199999999</v>
      </c>
      <c r="K30" s="59"/>
      <c r="L30" s="60">
        <f>SUM(L20:L29)</f>
        <v>1571721.76</v>
      </c>
      <c r="M30" s="5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3:29" ht="19.5" customHeight="1">
      <c r="C31" s="80"/>
      <c r="D31" s="58"/>
      <c r="E31" s="59"/>
      <c r="F31" s="77"/>
      <c r="G31" s="59"/>
      <c r="H31" s="58"/>
      <c r="I31" s="59"/>
      <c r="J31" s="58"/>
      <c r="K31" s="59"/>
      <c r="L31" s="58"/>
      <c r="M31" s="5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13" ht="12" customHeight="1">
      <c r="B32" s="2" t="s">
        <v>22</v>
      </c>
      <c r="C32" s="76"/>
      <c r="D32" s="58"/>
      <c r="E32" s="85"/>
      <c r="F32" s="77"/>
      <c r="G32" s="59"/>
      <c r="H32" s="66"/>
      <c r="I32" s="59"/>
      <c r="J32" s="58"/>
      <c r="K32" s="59"/>
      <c r="L32" s="102">
        <f>(F32+H32+J32)</f>
        <v>0</v>
      </c>
      <c r="M32" s="59">
        <f>(G32+I32+K32)</f>
        <v>0</v>
      </c>
    </row>
    <row r="33" spans="2:13" ht="12" customHeight="1">
      <c r="B33" t="s">
        <v>23</v>
      </c>
      <c r="C33" s="76"/>
      <c r="D33" s="58"/>
      <c r="E33" s="59"/>
      <c r="F33" s="77"/>
      <c r="G33" s="59"/>
      <c r="H33" s="58"/>
      <c r="I33" s="59"/>
      <c r="J33" s="58"/>
      <c r="K33" s="59"/>
      <c r="L33" s="58"/>
      <c r="M33" s="59">
        <f aca="true" t="shared" si="1" ref="M33:M43">(G33+I33+K33)</f>
        <v>0</v>
      </c>
    </row>
    <row r="34" spans="2:13" ht="12" customHeight="1">
      <c r="B34" t="s">
        <v>25</v>
      </c>
      <c r="C34" s="80"/>
      <c r="D34" s="58"/>
      <c r="E34" s="59"/>
      <c r="F34" s="13"/>
      <c r="G34" s="77">
        <v>1230000</v>
      </c>
      <c r="H34" s="58"/>
      <c r="I34" s="59"/>
      <c r="J34" s="58"/>
      <c r="K34" s="59"/>
      <c r="L34" s="58"/>
      <c r="M34" s="59">
        <v>1230000</v>
      </c>
    </row>
    <row r="35" spans="2:13" ht="12" customHeight="1">
      <c r="B35" t="s">
        <v>110</v>
      </c>
      <c r="C35" s="80"/>
      <c r="D35" s="58"/>
      <c r="E35" s="59"/>
      <c r="F35" s="13"/>
      <c r="G35" s="77"/>
      <c r="H35" s="58"/>
      <c r="I35" s="59"/>
      <c r="J35" s="58"/>
      <c r="K35" s="59"/>
      <c r="L35" s="58"/>
      <c r="M35" s="59"/>
    </row>
    <row r="36" spans="2:13" ht="12" customHeight="1">
      <c r="B36" t="s">
        <v>101</v>
      </c>
      <c r="C36" s="81"/>
      <c r="D36" s="58"/>
      <c r="E36" s="59"/>
      <c r="F36" s="13"/>
      <c r="G36" s="77"/>
      <c r="H36" s="58"/>
      <c r="I36" s="59"/>
      <c r="J36" s="58"/>
      <c r="K36" s="59"/>
      <c r="L36" s="58"/>
      <c r="M36" s="59"/>
    </row>
    <row r="37" spans="2:13" ht="12" customHeight="1">
      <c r="B37" s="7" t="s">
        <v>135</v>
      </c>
      <c r="C37" s="86"/>
      <c r="D37" s="58"/>
      <c r="E37" s="59"/>
      <c r="F37" s="13"/>
      <c r="G37" s="77">
        <v>1500000</v>
      </c>
      <c r="H37" s="58"/>
      <c r="I37" s="59"/>
      <c r="J37" s="58"/>
      <c r="K37" s="59"/>
      <c r="L37" s="58"/>
      <c r="M37" s="59">
        <v>1500000</v>
      </c>
    </row>
    <row r="38" spans="3:13" ht="12" customHeight="1">
      <c r="C38" s="86"/>
      <c r="D38" s="58"/>
      <c r="E38" s="59"/>
      <c r="F38" s="13"/>
      <c r="G38" s="77"/>
      <c r="H38" s="58"/>
      <c r="I38" s="59"/>
      <c r="J38" s="58"/>
      <c r="K38" s="59"/>
      <c r="L38" s="58"/>
      <c r="M38" s="59"/>
    </row>
    <row r="39" spans="2:13" ht="12" customHeight="1">
      <c r="B39" s="2" t="s">
        <v>26</v>
      </c>
      <c r="C39" s="87">
        <f>SUM(C36:C37)</f>
        <v>0</v>
      </c>
      <c r="D39" s="58"/>
      <c r="E39" s="59"/>
      <c r="F39" s="13"/>
      <c r="G39" s="84">
        <f>SUM(G34:G38)</f>
        <v>2730000</v>
      </c>
      <c r="H39" s="58"/>
      <c r="I39" s="59"/>
      <c r="J39" s="58"/>
      <c r="K39" s="61"/>
      <c r="L39" s="60"/>
      <c r="M39" s="61">
        <f>SUM(M34:M37)</f>
        <v>2730000</v>
      </c>
    </row>
    <row r="40" spans="2:13" ht="12" customHeight="1">
      <c r="B40" s="18"/>
      <c r="C40" s="81"/>
      <c r="D40" s="58"/>
      <c r="E40" s="59"/>
      <c r="F40" s="77"/>
      <c r="G40" s="59"/>
      <c r="H40" s="58"/>
      <c r="I40" s="59"/>
      <c r="J40" s="58"/>
      <c r="K40" s="59"/>
      <c r="L40" s="58"/>
      <c r="M40" s="59">
        <f t="shared" si="1"/>
        <v>0</v>
      </c>
    </row>
    <row r="41" spans="2:13" ht="12" customHeight="1">
      <c r="B41" s="2"/>
      <c r="C41" s="76"/>
      <c r="D41" s="58"/>
      <c r="E41" s="59"/>
      <c r="F41" s="77"/>
      <c r="G41" s="59"/>
      <c r="H41" s="58"/>
      <c r="I41" s="59"/>
      <c r="J41" s="58"/>
      <c r="K41" s="59"/>
      <c r="L41" s="58"/>
      <c r="M41" s="59">
        <f t="shared" si="1"/>
        <v>0</v>
      </c>
    </row>
    <row r="42" spans="2:13" ht="12" customHeight="1">
      <c r="B42" s="2"/>
      <c r="C42" s="76"/>
      <c r="D42" s="58"/>
      <c r="E42" s="59"/>
      <c r="F42" s="77"/>
      <c r="G42" s="59"/>
      <c r="H42" s="58"/>
      <c r="I42" s="59"/>
      <c r="J42" s="58"/>
      <c r="K42" s="59"/>
      <c r="L42" s="58"/>
      <c r="M42" s="59">
        <f t="shared" si="1"/>
        <v>0</v>
      </c>
    </row>
    <row r="43" spans="2:13" ht="12" customHeight="1">
      <c r="B43" s="2" t="s">
        <v>27</v>
      </c>
      <c r="C43" s="76"/>
      <c r="D43" s="58"/>
      <c r="E43" s="59"/>
      <c r="F43" s="77"/>
      <c r="G43" s="59"/>
      <c r="H43" s="58"/>
      <c r="I43" s="59"/>
      <c r="J43" s="58"/>
      <c r="K43" s="59"/>
      <c r="L43" s="58"/>
      <c r="M43" s="59">
        <f t="shared" si="1"/>
        <v>0</v>
      </c>
    </row>
    <row r="44" spans="2:13" ht="12" customHeight="1">
      <c r="B44" s="2"/>
      <c r="C44" s="76"/>
      <c r="D44" s="58"/>
      <c r="E44" s="59"/>
      <c r="F44" s="77"/>
      <c r="G44" s="59"/>
      <c r="H44" s="58"/>
      <c r="I44" s="59"/>
      <c r="J44" s="58"/>
      <c r="K44" s="59"/>
      <c r="L44" s="58"/>
      <c r="M44" s="59"/>
    </row>
    <row r="45" spans="2:15" ht="12" customHeight="1">
      <c r="B45" s="7" t="s">
        <v>108</v>
      </c>
      <c r="C45" s="76"/>
      <c r="D45" s="67"/>
      <c r="E45" s="65"/>
      <c r="F45" s="82"/>
      <c r="G45" s="65"/>
      <c r="H45" s="64">
        <f>SUM(H32:H43)</f>
        <v>0</v>
      </c>
      <c r="I45" s="65">
        <f>SUM(I32:I43)</f>
        <v>0</v>
      </c>
      <c r="J45" s="64"/>
      <c r="K45" s="65"/>
      <c r="L45" s="67"/>
      <c r="M45" s="61">
        <f>(G45+I45+K45)</f>
        <v>0</v>
      </c>
      <c r="N45" s="16"/>
      <c r="O45" s="16"/>
    </row>
    <row r="46" spans="2:15" ht="12" customHeight="1">
      <c r="B46" s="7" t="s">
        <v>136</v>
      </c>
      <c r="C46" s="76"/>
      <c r="D46" s="58"/>
      <c r="E46" s="59"/>
      <c r="F46" s="77">
        <v>327000</v>
      </c>
      <c r="G46" s="59"/>
      <c r="H46" s="58"/>
      <c r="I46" s="59"/>
      <c r="J46" s="58"/>
      <c r="K46" s="59"/>
      <c r="L46" s="58">
        <v>327000</v>
      </c>
      <c r="M46" s="59"/>
      <c r="N46" s="16"/>
      <c r="O46" s="16"/>
    </row>
    <row r="47" spans="2:29" ht="19.5" customHeight="1">
      <c r="B47" s="7" t="s">
        <v>139</v>
      </c>
      <c r="C47" s="76"/>
      <c r="D47" s="58"/>
      <c r="E47" s="59"/>
      <c r="F47" s="13"/>
      <c r="G47" s="77">
        <v>3745000</v>
      </c>
      <c r="H47" s="58"/>
      <c r="I47" s="59"/>
      <c r="J47" s="58"/>
      <c r="K47" s="59"/>
      <c r="L47" s="58"/>
      <c r="M47" s="59">
        <v>3745000</v>
      </c>
      <c r="N47" s="18"/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9.5" customHeight="1">
      <c r="B48" s="7"/>
      <c r="C48" s="76"/>
      <c r="D48" s="58"/>
      <c r="E48" s="59"/>
      <c r="F48" s="13"/>
      <c r="G48" s="77"/>
      <c r="H48" s="58"/>
      <c r="I48" s="59"/>
      <c r="J48" s="58"/>
      <c r="K48" s="59"/>
      <c r="L48" s="58"/>
      <c r="M48" s="59"/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15" ht="12" customHeight="1">
      <c r="B49" s="2" t="s">
        <v>28</v>
      </c>
      <c r="C49" s="78"/>
      <c r="D49" s="60">
        <f>SUM(D45:D47)</f>
        <v>0</v>
      </c>
      <c r="E49" s="59"/>
      <c r="F49" s="84">
        <f>SUM(F45:F47)</f>
        <v>327000</v>
      </c>
      <c r="G49" s="84">
        <f>SUM(G45:G47)</f>
        <v>3745000</v>
      </c>
      <c r="H49" s="58"/>
      <c r="I49" s="59"/>
      <c r="J49" s="58"/>
      <c r="K49" s="59"/>
      <c r="L49" s="60">
        <f>SUM(F46)</f>
        <v>327000</v>
      </c>
      <c r="M49" s="61">
        <f>SUM(M47)</f>
        <v>3745000</v>
      </c>
      <c r="N49" s="16"/>
      <c r="O49" s="16"/>
    </row>
    <row r="50" spans="3:15" ht="12" customHeight="1">
      <c r="C50" s="76"/>
      <c r="D50" s="60"/>
      <c r="E50" s="61"/>
      <c r="F50" s="84"/>
      <c r="G50" s="61"/>
      <c r="H50" s="60">
        <f>SUM(H49:H49)</f>
        <v>0</v>
      </c>
      <c r="I50" s="61">
        <f>SUM(I49:I49)</f>
        <v>0</v>
      </c>
      <c r="J50" s="60"/>
      <c r="K50" s="61"/>
      <c r="L50" s="60"/>
      <c r="M50" s="61"/>
      <c r="N50" s="16"/>
      <c r="O50" s="16"/>
    </row>
    <row r="51" spans="2:15" ht="12" customHeight="1">
      <c r="B51" s="2"/>
      <c r="C51" s="76"/>
      <c r="D51" s="58"/>
      <c r="E51" s="59"/>
      <c r="F51" s="77"/>
      <c r="G51" s="59"/>
      <c r="H51" s="58"/>
      <c r="I51" s="59"/>
      <c r="J51" s="58"/>
      <c r="K51" s="59"/>
      <c r="L51" s="58"/>
      <c r="M51" s="59"/>
      <c r="N51" s="16"/>
      <c r="O51" s="16"/>
    </row>
    <row r="52" spans="3:15" ht="18" customHeight="1">
      <c r="C52" s="80"/>
      <c r="D52" s="58"/>
      <c r="E52" s="59"/>
      <c r="F52" s="77"/>
      <c r="G52" s="59"/>
      <c r="H52" s="58"/>
      <c r="I52" s="59"/>
      <c r="J52" s="58"/>
      <c r="K52" s="59"/>
      <c r="L52" s="58"/>
      <c r="M52" s="59"/>
      <c r="N52" s="16"/>
      <c r="O52" s="16"/>
    </row>
    <row r="53" spans="2:29" ht="19.5" customHeight="1">
      <c r="B53" s="46"/>
      <c r="C53" s="80"/>
      <c r="D53" s="67"/>
      <c r="E53" s="88"/>
      <c r="F53" s="82"/>
      <c r="G53" s="65"/>
      <c r="H53" s="67"/>
      <c r="I53" s="68"/>
      <c r="J53" s="67"/>
      <c r="K53" s="65"/>
      <c r="L53" s="67"/>
      <c r="M53" s="61">
        <f>(G53+I53+K53)</f>
        <v>0</v>
      </c>
      <c r="N53" s="18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3:15" ht="12.75">
      <c r="C54" s="76"/>
      <c r="D54" s="58"/>
      <c r="E54" s="59"/>
      <c r="F54" s="77"/>
      <c r="G54" s="59"/>
      <c r="H54" s="58"/>
      <c r="I54" s="59"/>
      <c r="J54" s="58"/>
      <c r="K54" s="59"/>
      <c r="L54" s="58"/>
      <c r="M54" s="59"/>
      <c r="N54" s="16"/>
      <c r="O54" s="16"/>
    </row>
    <row r="55" spans="2:13" s="8" customFormat="1" ht="30" customHeight="1">
      <c r="B55" s="2"/>
      <c r="C55" s="86"/>
      <c r="D55" s="60"/>
      <c r="E55" s="59"/>
      <c r="F55" s="84"/>
      <c r="G55" s="59"/>
      <c r="H55" s="60"/>
      <c r="I55" s="61"/>
      <c r="J55" s="60"/>
      <c r="K55" s="59"/>
      <c r="L55" s="60"/>
      <c r="M55" s="59"/>
    </row>
    <row r="56" spans="3:13" ht="12.75">
      <c r="C56" s="76"/>
      <c r="D56" s="58"/>
      <c r="E56" s="59"/>
      <c r="F56" s="77"/>
      <c r="G56" s="59"/>
      <c r="H56" s="58"/>
      <c r="I56" s="59"/>
      <c r="J56" s="58"/>
      <c r="K56" s="59"/>
      <c r="L56" s="58"/>
      <c r="M56" s="59"/>
    </row>
    <row r="57" spans="2:13" ht="15.75" thickBot="1">
      <c r="B57" s="2" t="s">
        <v>33</v>
      </c>
      <c r="C57" s="89">
        <f>C30+C39+C55</f>
        <v>51074.41</v>
      </c>
      <c r="D57" s="69">
        <f>D30+D49+D55</f>
        <v>306911.42</v>
      </c>
      <c r="E57" s="90"/>
      <c r="F57" s="91">
        <f>F30+F49</f>
        <v>397911.42</v>
      </c>
      <c r="G57" s="92">
        <f>G39+G49</f>
        <v>6475000</v>
      </c>
      <c r="H57" s="69">
        <f>H30+H49+H55</f>
        <v>756911.4199999999</v>
      </c>
      <c r="I57" s="90"/>
      <c r="J57" s="69">
        <f>J30+K39+J49+J55</f>
        <v>743898.9199999999</v>
      </c>
      <c r="K57" s="92">
        <f>K45</f>
        <v>0</v>
      </c>
      <c r="L57" s="69">
        <f>L30+L39+L49+L55</f>
        <v>1898721.76</v>
      </c>
      <c r="M57" s="103">
        <f>M39+M49</f>
        <v>6475000</v>
      </c>
    </row>
    <row r="58" spans="3:13" ht="12.75">
      <c r="C58" s="16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3:13" ht="12.75"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3:13" ht="12.75"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3:13" ht="12.75">
      <c r="C61" s="16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3:13" ht="12.75"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3:13" ht="12.75"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3:13" ht="12.75">
      <c r="C64" s="16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3:13" ht="12.75"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3:13" ht="12.75">
      <c r="C66" s="16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3:13" ht="12.75"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3:13" ht="12.75"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3:13" ht="12.75"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3:13" ht="12.75"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3:13" ht="12.75"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3:13" ht="12.75"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3:13" ht="12.75"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12.75">
      <c r="C74" s="16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3:13" ht="12.75"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3:13" ht="12.75"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3:13" ht="12.75">
      <c r="C77" s="16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3:13" ht="12.75"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3:13" ht="12.75"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3:13" ht="12.75"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3:13" ht="12.75"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3:13" ht="12.75">
      <c r="C82" s="16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3:13" ht="12.75"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3:13" ht="12.75">
      <c r="C84" s="16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3:13" ht="12.75"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3:13" ht="12.75"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3:13" ht="12.75"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3:13" ht="12.75"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3:13" ht="12.75"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3:13" ht="12.75"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3:13" ht="12.75"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3:13" ht="12.75"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3:13" ht="12.75"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3:13" ht="12.75"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3:13" ht="12.75"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3:13" ht="12.75">
      <c r="C96" s="16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3:13" ht="12.75">
      <c r="C97" s="16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3:13" ht="12.75">
      <c r="C98" s="16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3:13" ht="12.75">
      <c r="C99" s="16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3:13" ht="12.75">
      <c r="C100" s="16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3:13" ht="12.75">
      <c r="C101" s="16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3:13" ht="12.75">
      <c r="C102" s="16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3:13" ht="12.75">
      <c r="C103" s="16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3:13" ht="12.75">
      <c r="C104" s="16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2.75">
      <c r="C105" s="16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2.75">
      <c r="C106" s="16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2.75">
      <c r="C107" s="16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2.75">
      <c r="C108" s="16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2.75">
      <c r="C109" s="16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2.75">
      <c r="C110" s="16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2.75">
      <c r="C111" s="16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2.75">
      <c r="C112" s="16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2.75">
      <c r="C113" s="16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</sheetData>
  <printOptions gridLines="1" horizontalCentered="1" verticalCentered="1"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69"/>
  <sheetViews>
    <sheetView tabSelected="1" workbookViewId="0" topLeftCell="D10">
      <selection activeCell="K51" sqref="K51"/>
    </sheetView>
  </sheetViews>
  <sheetFormatPr defaultColWidth="9.140625" defaultRowHeight="12.75"/>
  <cols>
    <col min="1" max="1" width="6.28125" style="0" customWidth="1"/>
    <col min="2" max="2" width="35.8515625" style="0" customWidth="1"/>
    <col min="3" max="3" width="16.28125" style="47" customWidth="1"/>
    <col min="4" max="5" width="11.00390625" style="50" customWidth="1"/>
    <col min="6" max="6" width="12.57421875" style="50" customWidth="1"/>
    <col min="7" max="7" width="13.8515625" style="50" customWidth="1"/>
    <col min="8" max="8" width="11.8515625" style="50" customWidth="1"/>
    <col min="9" max="9" width="12.140625" style="50" customWidth="1"/>
    <col min="10" max="10" width="13.8515625" style="50" customWidth="1"/>
    <col min="11" max="11" width="12.8515625" style="50" customWidth="1"/>
    <col min="12" max="12" width="12.7109375" style="50" customWidth="1"/>
    <col min="13" max="13" width="12.8515625" style="50" customWidth="1"/>
    <col min="14" max="14" width="11.28125" style="0" customWidth="1"/>
  </cols>
  <sheetData>
    <row r="1" spans="2:11" ht="12.75">
      <c r="B1" t="s">
        <v>115</v>
      </c>
      <c r="C1" s="51"/>
      <c r="D1" s="12"/>
      <c r="E1" s="10" t="s">
        <v>66</v>
      </c>
      <c r="F1" s="48"/>
      <c r="G1" s="48"/>
      <c r="H1" s="48"/>
      <c r="I1" s="48"/>
      <c r="J1" s="48"/>
      <c r="K1" s="49"/>
    </row>
    <row r="2" spans="2:13" ht="12.75">
      <c r="B2" t="s">
        <v>130</v>
      </c>
      <c r="C2" s="51"/>
      <c r="D2" s="49"/>
      <c r="E2" s="49"/>
      <c r="F2" s="24"/>
      <c r="G2" s="24"/>
      <c r="H2" s="24"/>
      <c r="I2" s="24"/>
      <c r="J2" s="24"/>
      <c r="K2" s="24"/>
      <c r="L2" s="24"/>
      <c r="M2" s="4"/>
    </row>
    <row r="3" spans="3:13" ht="12.75">
      <c r="C3" s="93" t="s">
        <v>67</v>
      </c>
      <c r="D3" s="24" t="s">
        <v>125</v>
      </c>
      <c r="E3" s="24"/>
      <c r="F3" s="24" t="s">
        <v>132</v>
      </c>
      <c r="G3" s="24"/>
      <c r="H3" s="24"/>
      <c r="I3" s="24"/>
      <c r="J3" s="24"/>
      <c r="K3" s="24"/>
      <c r="L3" s="24"/>
      <c r="M3" s="4"/>
    </row>
    <row r="4" spans="3:14" ht="12.75">
      <c r="C4" s="93" t="s">
        <v>68</v>
      </c>
      <c r="D4" s="24" t="s">
        <v>69</v>
      </c>
      <c r="E4" s="24"/>
      <c r="F4" s="24" t="s">
        <v>127</v>
      </c>
      <c r="G4" s="24"/>
      <c r="H4" s="24" t="s">
        <v>133</v>
      </c>
      <c r="I4" s="24"/>
      <c r="J4" s="24" t="s">
        <v>129</v>
      </c>
      <c r="K4" s="24"/>
      <c r="L4" s="97" t="s">
        <v>70</v>
      </c>
      <c r="M4" s="97"/>
      <c r="N4" t="s">
        <v>71</v>
      </c>
    </row>
    <row r="5" spans="3:13" ht="12.75">
      <c r="C5" s="93" t="s">
        <v>72</v>
      </c>
      <c r="D5" s="24" t="s">
        <v>73</v>
      </c>
      <c r="E5" s="24"/>
      <c r="F5" s="24" t="s">
        <v>74</v>
      </c>
      <c r="G5" s="24" t="s">
        <v>75</v>
      </c>
      <c r="H5" s="24" t="s">
        <v>74</v>
      </c>
      <c r="I5" s="24" t="s">
        <v>75</v>
      </c>
      <c r="J5" s="24" t="s">
        <v>74</v>
      </c>
      <c r="K5" s="24" t="s">
        <v>75</v>
      </c>
      <c r="L5" s="97" t="s">
        <v>74</v>
      </c>
      <c r="M5" s="97" t="s">
        <v>75</v>
      </c>
    </row>
    <row r="6" spans="3:12" ht="12.75">
      <c r="C6" s="24" t="s">
        <v>131</v>
      </c>
      <c r="D6" s="24" t="s">
        <v>74</v>
      </c>
      <c r="E6" s="24" t="s">
        <v>75</v>
      </c>
      <c r="F6" s="49"/>
      <c r="G6" s="49"/>
      <c r="H6" s="49"/>
      <c r="I6" s="49"/>
      <c r="J6" s="49"/>
      <c r="K6" s="49"/>
      <c r="L6" s="49"/>
    </row>
    <row r="7" spans="2:12" ht="12.75">
      <c r="B7" t="s">
        <v>10</v>
      </c>
      <c r="C7" s="51"/>
      <c r="D7" s="49"/>
      <c r="E7" s="49"/>
      <c r="F7" s="49"/>
      <c r="G7" s="49"/>
      <c r="H7" s="49"/>
      <c r="I7" s="49"/>
      <c r="J7" s="49"/>
      <c r="K7" s="49"/>
      <c r="L7" s="49"/>
    </row>
    <row r="8" spans="3:12" ht="12.75" customHeight="1">
      <c r="C8" s="51"/>
      <c r="D8" s="49"/>
      <c r="E8" s="49"/>
      <c r="F8" s="49"/>
      <c r="G8" s="49"/>
      <c r="H8" s="49"/>
      <c r="I8" s="49"/>
      <c r="J8" s="49"/>
      <c r="K8" s="49"/>
      <c r="L8" s="49"/>
    </row>
    <row r="9" spans="2:12" ht="12" customHeight="1">
      <c r="B9" s="16" t="s">
        <v>44</v>
      </c>
      <c r="C9" s="51"/>
      <c r="D9" s="49"/>
      <c r="E9" s="49"/>
      <c r="F9" s="49"/>
      <c r="G9" s="49"/>
      <c r="H9" s="49"/>
      <c r="I9" s="49"/>
      <c r="J9" s="49"/>
      <c r="K9" s="49"/>
      <c r="L9" s="49"/>
    </row>
    <row r="10" spans="2:12" ht="12" customHeight="1">
      <c r="B10" s="16"/>
      <c r="C10" s="51"/>
      <c r="D10" s="49"/>
      <c r="E10" s="49"/>
      <c r="F10" s="49"/>
      <c r="G10" s="49"/>
      <c r="H10" s="49"/>
      <c r="I10" s="49"/>
      <c r="J10" s="49"/>
      <c r="K10" s="49"/>
      <c r="L10" s="49"/>
    </row>
    <row r="11" spans="2:12" ht="12" customHeight="1">
      <c r="B11" s="16" t="s">
        <v>107</v>
      </c>
      <c r="C11" s="51"/>
      <c r="D11" s="49">
        <v>1500</v>
      </c>
      <c r="E11" s="49"/>
      <c r="F11" s="49">
        <v>1500</v>
      </c>
      <c r="G11" s="49"/>
      <c r="H11" s="49">
        <v>1500</v>
      </c>
      <c r="I11" s="49"/>
      <c r="J11" s="49">
        <v>1500</v>
      </c>
      <c r="K11" s="49"/>
      <c r="L11" s="49">
        <f>SUM(F11:K11)</f>
        <v>4500</v>
      </c>
    </row>
    <row r="12" spans="2:12" ht="12" customHeight="1">
      <c r="B12" s="16"/>
      <c r="C12" s="51"/>
      <c r="D12" s="49"/>
      <c r="E12" s="49"/>
      <c r="F12" s="49"/>
      <c r="G12" s="49"/>
      <c r="H12" s="49"/>
      <c r="I12" s="49"/>
      <c r="J12" s="49"/>
      <c r="K12" s="49"/>
      <c r="L12" s="49"/>
    </row>
    <row r="13" spans="2:12" ht="12" customHeight="1">
      <c r="B13" s="16"/>
      <c r="C13" s="51"/>
      <c r="D13" s="49"/>
      <c r="E13" s="49"/>
      <c r="F13" s="49"/>
      <c r="G13" s="49"/>
      <c r="H13" s="49"/>
      <c r="I13" s="49"/>
      <c r="J13" s="49"/>
      <c r="K13" s="49"/>
      <c r="L13" s="49"/>
    </row>
    <row r="14" spans="2:13" ht="12" customHeight="1">
      <c r="B14" s="16" t="s">
        <v>76</v>
      </c>
      <c r="C14" s="53">
        <v>14086.5</v>
      </c>
      <c r="D14" s="49">
        <v>24000</v>
      </c>
      <c r="E14" s="49"/>
      <c r="F14" s="49">
        <v>24000</v>
      </c>
      <c r="G14" s="49"/>
      <c r="H14" s="49">
        <v>24000</v>
      </c>
      <c r="I14" s="49"/>
      <c r="J14" s="49">
        <v>24000</v>
      </c>
      <c r="K14" s="49"/>
      <c r="L14" s="52">
        <f>(F14+H14+J14)</f>
        <v>72000</v>
      </c>
      <c r="M14" s="50">
        <f>(G14+I14+K14)</f>
        <v>0</v>
      </c>
    </row>
    <row r="15" spans="2:12" ht="12" customHeight="1">
      <c r="B15" s="16" t="s">
        <v>77</v>
      </c>
      <c r="C15" s="53"/>
      <c r="D15" s="49">
        <v>4500</v>
      </c>
      <c r="E15" s="49"/>
      <c r="F15" s="49">
        <v>4500</v>
      </c>
      <c r="G15" s="49"/>
      <c r="H15" s="49">
        <v>4500</v>
      </c>
      <c r="I15" s="49"/>
      <c r="J15" s="49">
        <v>4500</v>
      </c>
      <c r="K15" s="49"/>
      <c r="L15" s="52">
        <f aca="true" t="shared" si="0" ref="L15:L24">(F15+H15+J15)</f>
        <v>13500</v>
      </c>
    </row>
    <row r="16" spans="2:12" ht="12" customHeight="1">
      <c r="B16" s="16" t="s">
        <v>46</v>
      </c>
      <c r="C16" s="53">
        <v>5000</v>
      </c>
      <c r="D16" s="49">
        <v>261000</v>
      </c>
      <c r="E16" s="49"/>
      <c r="F16" s="49">
        <v>20000</v>
      </c>
      <c r="G16" s="49"/>
      <c r="H16" s="49">
        <v>70000</v>
      </c>
      <c r="I16" s="49"/>
      <c r="J16" s="49">
        <v>71500</v>
      </c>
      <c r="K16" s="49"/>
      <c r="L16" s="52">
        <f t="shared" si="0"/>
        <v>161500</v>
      </c>
    </row>
    <row r="17" spans="2:13" ht="12" customHeight="1">
      <c r="B17" s="16" t="s">
        <v>78</v>
      </c>
      <c r="C17" s="53" t="s">
        <v>79</v>
      </c>
      <c r="D17" s="49"/>
      <c r="E17" s="49"/>
      <c r="F17" s="25"/>
      <c r="G17" s="24"/>
      <c r="H17" s="24"/>
      <c r="I17" s="24"/>
      <c r="J17" s="24"/>
      <c r="K17" s="24"/>
      <c r="L17" s="52">
        <f t="shared" si="0"/>
        <v>0</v>
      </c>
      <c r="M17" s="4">
        <f>SUM(M6:M16)</f>
        <v>0</v>
      </c>
    </row>
    <row r="18" spans="2:29" ht="12" customHeight="1">
      <c r="B18" s="16" t="s">
        <v>80</v>
      </c>
      <c r="C18" s="51">
        <v>1000</v>
      </c>
      <c r="D18" s="25">
        <v>1000</v>
      </c>
      <c r="E18" s="25"/>
      <c r="F18" s="25">
        <v>1000</v>
      </c>
      <c r="G18" s="25"/>
      <c r="H18" s="25">
        <v>1000</v>
      </c>
      <c r="I18" s="25"/>
      <c r="J18" s="25">
        <v>1000</v>
      </c>
      <c r="K18" s="25"/>
      <c r="L18" s="52">
        <f t="shared" si="0"/>
        <v>3000</v>
      </c>
      <c r="M18" s="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12" customHeight="1">
      <c r="B19" s="16" t="s">
        <v>81</v>
      </c>
      <c r="C19" s="26"/>
      <c r="D19" s="25">
        <v>500</v>
      </c>
      <c r="E19" s="25"/>
      <c r="F19" s="25">
        <v>500</v>
      </c>
      <c r="G19" s="25"/>
      <c r="H19" s="25">
        <v>14358.65</v>
      </c>
      <c r="I19" s="25"/>
      <c r="J19" s="49">
        <v>13890.97</v>
      </c>
      <c r="K19" s="24"/>
      <c r="L19" s="52">
        <f t="shared" si="0"/>
        <v>28749.62</v>
      </c>
      <c r="M19" s="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12" customHeight="1">
      <c r="B20" s="16" t="s">
        <v>82</v>
      </c>
      <c r="C20" s="26">
        <v>5250.82</v>
      </c>
      <c r="D20" s="25">
        <v>8000</v>
      </c>
      <c r="E20" s="24"/>
      <c r="F20" s="25">
        <v>5000</v>
      </c>
      <c r="G20" s="25"/>
      <c r="H20" s="25">
        <v>5000</v>
      </c>
      <c r="I20" s="25"/>
      <c r="J20" s="25">
        <v>5000</v>
      </c>
      <c r="K20" s="25"/>
      <c r="L20" s="52">
        <f t="shared" si="0"/>
        <v>15000</v>
      </c>
      <c r="M20" s="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29" ht="12" customHeight="1">
      <c r="B21" s="45" t="s">
        <v>83</v>
      </c>
      <c r="C21" s="26">
        <v>2362.35</v>
      </c>
      <c r="D21" s="25">
        <v>5000</v>
      </c>
      <c r="E21" s="25"/>
      <c r="F21" s="49">
        <v>5000</v>
      </c>
      <c r="G21" s="49"/>
      <c r="H21" s="49">
        <v>5000</v>
      </c>
      <c r="I21" s="49"/>
      <c r="J21" s="49">
        <v>5000</v>
      </c>
      <c r="K21" s="49"/>
      <c r="L21" s="52">
        <f t="shared" si="0"/>
        <v>15000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12" ht="12" customHeight="1">
      <c r="B22" s="16" t="s">
        <v>84</v>
      </c>
      <c r="C22" s="26"/>
      <c r="D22" s="49"/>
      <c r="E22" s="49"/>
      <c r="F22" s="49"/>
      <c r="G22" s="49"/>
      <c r="H22" s="49"/>
      <c r="I22" s="49"/>
      <c r="J22" s="49"/>
      <c r="K22" s="49"/>
      <c r="L22" s="52">
        <f t="shared" si="0"/>
        <v>0</v>
      </c>
    </row>
    <row r="23" spans="2:12" ht="12" customHeight="1">
      <c r="B23" s="16" t="s">
        <v>85</v>
      </c>
      <c r="C23" s="51"/>
      <c r="D23" s="49"/>
      <c r="E23" s="49"/>
      <c r="F23" s="49"/>
      <c r="G23" s="49"/>
      <c r="H23" s="49"/>
      <c r="I23" s="49"/>
      <c r="J23" s="49"/>
      <c r="K23" s="49"/>
      <c r="L23" s="52">
        <f t="shared" si="0"/>
        <v>0</v>
      </c>
    </row>
    <row r="24" spans="2:12" ht="12" customHeight="1">
      <c r="B24" s="16" t="s">
        <v>55</v>
      </c>
      <c r="C24" s="51"/>
      <c r="D24" s="49">
        <v>1411.42</v>
      </c>
      <c r="E24" s="49"/>
      <c r="F24" s="49">
        <v>9411.42</v>
      </c>
      <c r="G24" s="49"/>
      <c r="H24" s="49">
        <v>3860.58</v>
      </c>
      <c r="I24" s="49"/>
      <c r="J24" s="49">
        <v>9411.42</v>
      </c>
      <c r="K24" s="49"/>
      <c r="L24" s="52">
        <f t="shared" si="0"/>
        <v>22683.42</v>
      </c>
    </row>
    <row r="25" spans="2:13" ht="12" customHeight="1">
      <c r="B25" s="16"/>
      <c r="C25" s="51"/>
      <c r="D25" s="24"/>
      <c r="E25" s="24"/>
      <c r="F25" s="24"/>
      <c r="G25" s="24"/>
      <c r="H25" s="24"/>
      <c r="I25" s="24"/>
      <c r="J25" s="24"/>
      <c r="K25" s="24"/>
      <c r="L25" s="24"/>
      <c r="M25" s="4"/>
    </row>
    <row r="26" spans="2:29" ht="12" customHeight="1">
      <c r="B26" s="18" t="s">
        <v>58</v>
      </c>
      <c r="C26" s="23">
        <f>SUM(C14:C25)</f>
        <v>27699.67</v>
      </c>
      <c r="D26" s="23">
        <f>SUM(D11:D25)</f>
        <v>306911.42</v>
      </c>
      <c r="E26" s="23">
        <f>SUM(E14:E25)</f>
        <v>0</v>
      </c>
      <c r="F26" s="23">
        <f>SUM(F11:F25)</f>
        <v>70911.42</v>
      </c>
      <c r="G26" s="23">
        <f>SUM(G14:G25)</f>
        <v>0</v>
      </c>
      <c r="H26" s="23">
        <f>SUM(H11:H25)</f>
        <v>129219.23</v>
      </c>
      <c r="I26" s="23"/>
      <c r="J26" s="23">
        <f>SUM(J11:J25)</f>
        <v>135802.39</v>
      </c>
      <c r="K26" s="23">
        <f>SUM(K14:K25)</f>
        <v>0</v>
      </c>
      <c r="L26" s="23">
        <f>SUM(L11:L25)</f>
        <v>335933.04</v>
      </c>
      <c r="M26" s="5">
        <f>SUM(M14:M25)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:29" ht="12" customHeight="1">
      <c r="B27" s="16"/>
      <c r="C27" s="51"/>
      <c r="D27" s="49"/>
      <c r="E27" s="49"/>
      <c r="F27" s="49"/>
      <c r="G27" s="49"/>
      <c r="H27" s="49"/>
      <c r="I27" s="49"/>
      <c r="J27" s="49"/>
      <c r="K27" s="49"/>
      <c r="L27" s="4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ht="19.5" customHeight="1">
      <c r="B28" s="16" t="s">
        <v>59</v>
      </c>
      <c r="C28" s="51"/>
      <c r="D28" s="49"/>
      <c r="E28" s="49"/>
      <c r="F28" s="49"/>
      <c r="G28" s="49"/>
      <c r="H28" s="49"/>
      <c r="I28" s="49"/>
      <c r="J28" s="49"/>
      <c r="K28" s="49"/>
      <c r="L28" s="4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13" ht="12" customHeight="1">
      <c r="B29" s="16" t="s">
        <v>61</v>
      </c>
      <c r="C29" s="51"/>
      <c r="D29" s="49"/>
      <c r="E29" s="52"/>
      <c r="F29" s="49"/>
      <c r="G29" s="49">
        <v>6475000</v>
      </c>
      <c r="H29" s="53"/>
      <c r="I29" s="49"/>
      <c r="J29" s="49"/>
      <c r="K29" s="49"/>
      <c r="L29" s="52"/>
      <c r="M29" s="50">
        <v>6475000</v>
      </c>
    </row>
    <row r="30" spans="2:13" ht="12" customHeight="1">
      <c r="B30" s="16" t="s">
        <v>86</v>
      </c>
      <c r="C30" s="51"/>
      <c r="D30" s="49"/>
      <c r="E30" s="49"/>
      <c r="F30" s="49"/>
      <c r="G30" s="49"/>
      <c r="H30" s="49"/>
      <c r="I30" s="49"/>
      <c r="J30" s="49"/>
      <c r="K30" s="49"/>
      <c r="L30" s="49"/>
      <c r="M30" s="50">
        <f aca="true" t="shared" si="1" ref="M30:M38">(G30+I30+K30)</f>
        <v>0</v>
      </c>
    </row>
    <row r="31" spans="2:13" ht="12" customHeight="1">
      <c r="B31" s="16" t="s">
        <v>87</v>
      </c>
      <c r="C31" s="51"/>
      <c r="D31" s="49"/>
      <c r="E31" s="49"/>
      <c r="F31" s="49"/>
      <c r="G31" s="49"/>
      <c r="H31" s="49"/>
      <c r="I31" s="49"/>
      <c r="J31" s="49"/>
      <c r="K31" s="49"/>
      <c r="L31" s="49"/>
      <c r="M31" s="50">
        <f t="shared" si="1"/>
        <v>0</v>
      </c>
    </row>
    <row r="32" spans="2:13" ht="12" customHeight="1">
      <c r="B32" s="16" t="s">
        <v>88</v>
      </c>
      <c r="C32" s="51"/>
      <c r="D32" s="49"/>
      <c r="E32" s="49"/>
      <c r="F32" s="49"/>
      <c r="G32" s="49"/>
      <c r="H32" s="49"/>
      <c r="I32" s="49"/>
      <c r="J32" s="49"/>
      <c r="K32" s="49"/>
      <c r="L32" s="49"/>
      <c r="M32" s="50">
        <f t="shared" si="1"/>
        <v>0</v>
      </c>
    </row>
    <row r="33" spans="2:13" ht="12" customHeight="1">
      <c r="B33" s="16" t="s">
        <v>89</v>
      </c>
      <c r="C33" s="51"/>
      <c r="D33" s="49"/>
      <c r="E33" s="49"/>
      <c r="F33" s="49"/>
      <c r="G33" s="49"/>
      <c r="H33" s="49"/>
      <c r="I33" s="49">
        <v>264496.34</v>
      </c>
      <c r="J33" s="49"/>
      <c r="K33" s="49">
        <v>241413</v>
      </c>
      <c r="L33" s="49"/>
      <c r="M33" s="50">
        <f t="shared" si="1"/>
        <v>505909.34</v>
      </c>
    </row>
    <row r="34" spans="2:13" ht="12" customHeight="1">
      <c r="B34" s="16" t="s">
        <v>90</v>
      </c>
      <c r="C34" s="51"/>
      <c r="D34" s="49"/>
      <c r="E34" s="49"/>
      <c r="F34" s="49">
        <v>238000</v>
      </c>
      <c r="G34" s="49"/>
      <c r="H34" s="49"/>
      <c r="I34" s="49"/>
      <c r="J34" s="49"/>
      <c r="K34" s="49"/>
      <c r="L34" s="49">
        <v>238000</v>
      </c>
      <c r="M34" s="50">
        <f t="shared" si="1"/>
        <v>0</v>
      </c>
    </row>
    <row r="35" spans="2:13" ht="12" customHeight="1">
      <c r="B35" s="16" t="s">
        <v>91</v>
      </c>
      <c r="C35" s="51"/>
      <c r="D35" s="49"/>
      <c r="E35" s="49"/>
      <c r="F35" s="49"/>
      <c r="G35" s="49"/>
      <c r="H35" s="49"/>
      <c r="I35" s="49"/>
      <c r="J35" s="49"/>
      <c r="K35" s="49"/>
      <c r="L35" s="49"/>
      <c r="M35" s="50">
        <f t="shared" si="1"/>
        <v>0</v>
      </c>
    </row>
    <row r="36" spans="2:13" ht="12" customHeight="1">
      <c r="B36" s="16" t="s">
        <v>92</v>
      </c>
      <c r="C36" s="51"/>
      <c r="D36" s="49"/>
      <c r="E36" s="49"/>
      <c r="F36" s="49"/>
      <c r="G36" s="49"/>
      <c r="H36" s="49"/>
      <c r="I36" s="49"/>
      <c r="J36" s="49"/>
      <c r="K36" s="49"/>
      <c r="L36" s="49"/>
      <c r="M36" s="50">
        <f t="shared" si="1"/>
        <v>0</v>
      </c>
    </row>
    <row r="37" spans="2:13" ht="12" customHeight="1">
      <c r="B37" s="16" t="s">
        <v>93</v>
      </c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50">
        <f t="shared" si="1"/>
        <v>0</v>
      </c>
    </row>
    <row r="38" spans="2:13" ht="12" customHeight="1">
      <c r="B38" s="16" t="s">
        <v>94</v>
      </c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50">
        <f t="shared" si="1"/>
        <v>0</v>
      </c>
    </row>
    <row r="39" spans="2:12" ht="12" customHeight="1">
      <c r="B39" s="16"/>
      <c r="C39" s="51"/>
      <c r="D39" s="49"/>
      <c r="E39" s="49"/>
      <c r="F39" s="49"/>
      <c r="G39" s="49"/>
      <c r="H39" s="49"/>
      <c r="I39" s="49"/>
      <c r="J39" s="49"/>
      <c r="K39" s="49"/>
      <c r="L39" s="49"/>
    </row>
    <row r="40" spans="2:15" ht="12" customHeight="1">
      <c r="B40" s="16" t="s">
        <v>95</v>
      </c>
      <c r="C40" s="23">
        <f aca="true" t="shared" si="2" ref="C40:L40">SUM(C29:C38)</f>
        <v>0</v>
      </c>
      <c r="D40" s="23">
        <f t="shared" si="2"/>
        <v>0</v>
      </c>
      <c r="E40" s="23">
        <f t="shared" si="2"/>
        <v>0</v>
      </c>
      <c r="F40" s="23">
        <f t="shared" si="2"/>
        <v>238000</v>
      </c>
      <c r="G40" s="23">
        <f>SUM(G29:G38)</f>
        <v>6475000</v>
      </c>
      <c r="H40" s="23">
        <f t="shared" si="2"/>
        <v>0</v>
      </c>
      <c r="I40" s="23">
        <f t="shared" si="2"/>
        <v>264496.34</v>
      </c>
      <c r="J40" s="23">
        <f t="shared" si="2"/>
        <v>0</v>
      </c>
      <c r="K40" s="23">
        <f t="shared" si="2"/>
        <v>241413</v>
      </c>
      <c r="L40" s="23">
        <f t="shared" si="2"/>
        <v>238000</v>
      </c>
      <c r="M40" s="24">
        <f>(G40+I40+K40)</f>
        <v>6980909.34</v>
      </c>
      <c r="N40" s="16"/>
      <c r="O40" s="16"/>
    </row>
    <row r="41" spans="2:15" ht="12" customHeight="1">
      <c r="B41" s="16"/>
      <c r="C41" s="51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16"/>
      <c r="O41" s="16"/>
    </row>
    <row r="42" spans="2:29" ht="19.5" customHeight="1">
      <c r="B42" s="16" t="s">
        <v>62</v>
      </c>
      <c r="C42" s="51"/>
      <c r="D42" s="49"/>
      <c r="E42" s="49"/>
      <c r="F42" s="49"/>
      <c r="G42" s="49"/>
      <c r="H42" s="49"/>
      <c r="I42" s="49"/>
      <c r="J42" s="49"/>
      <c r="K42" s="49"/>
      <c r="L42" s="49">
        <f>SUM(H42:K42)</f>
        <v>0</v>
      </c>
      <c r="M42" s="49"/>
      <c r="N42" s="18"/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9.5" customHeight="1">
      <c r="B43" s="16" t="s">
        <v>145</v>
      </c>
      <c r="C43" s="51"/>
      <c r="D43" s="49"/>
      <c r="E43" s="49"/>
      <c r="F43" s="49"/>
      <c r="G43" s="49"/>
      <c r="H43" s="49">
        <v>10450.85</v>
      </c>
      <c r="I43" s="49"/>
      <c r="J43" s="49">
        <v>10918.53</v>
      </c>
      <c r="K43" s="49"/>
      <c r="L43" s="49">
        <f>SUM(H43:K43)</f>
        <v>21369.38</v>
      </c>
      <c r="M43" s="49"/>
      <c r="N43" s="18"/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15" ht="12" customHeight="1">
      <c r="B44" s="16" t="s">
        <v>146</v>
      </c>
      <c r="C44" s="51"/>
      <c r="D44" s="49"/>
      <c r="E44" s="49"/>
      <c r="F44" s="49"/>
      <c r="G44" s="49"/>
      <c r="H44" s="49">
        <v>355755</v>
      </c>
      <c r="I44" s="49"/>
      <c r="J44" s="49">
        <v>355755</v>
      </c>
      <c r="K44" s="49"/>
      <c r="L44" s="49">
        <f>SUM(H44:K44)</f>
        <v>711510</v>
      </c>
      <c r="M44" s="49"/>
      <c r="N44" s="16"/>
      <c r="O44" s="16"/>
    </row>
    <row r="45" spans="2:15" ht="12" customHeight="1">
      <c r="B45" s="16" t="s">
        <v>96</v>
      </c>
      <c r="C45" s="23">
        <f>SUM(C44:C44)</f>
        <v>0</v>
      </c>
      <c r="D45" s="24">
        <f>SUM(D44:D44)</f>
        <v>0</v>
      </c>
      <c r="E45" s="24"/>
      <c r="F45" s="24">
        <f>SUM(F44:F44)</f>
        <v>0</v>
      </c>
      <c r="G45" s="24">
        <f>SUM(G44:G44)</f>
        <v>0</v>
      </c>
      <c r="H45" s="24">
        <f>SUM(H42:H44)</f>
        <v>366205.85</v>
      </c>
      <c r="I45" s="24">
        <f>SUM(I42:I44)</f>
        <v>0</v>
      </c>
      <c r="J45" s="24">
        <f>SUM(J42:J44)</f>
        <v>366673.53</v>
      </c>
      <c r="K45" s="24"/>
      <c r="L45" s="24">
        <f>SUM(H45:K45)</f>
        <v>732879.38</v>
      </c>
      <c r="M45" s="24"/>
      <c r="N45" s="16"/>
      <c r="O45" s="16"/>
    </row>
    <row r="46" spans="2:15" ht="12" customHeight="1">
      <c r="B46" s="16"/>
      <c r="C46" s="51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6"/>
      <c r="O46" s="16"/>
    </row>
    <row r="47" spans="2:15" ht="18" customHeight="1">
      <c r="B47" s="16"/>
      <c r="C47" s="51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16"/>
      <c r="O47" s="16"/>
    </row>
    <row r="48" spans="2:29" ht="19.5" customHeight="1">
      <c r="B48" s="46" t="s">
        <v>97</v>
      </c>
      <c r="C48" s="27">
        <f aca="true" t="shared" si="3" ref="C48:L48">(C26+C40+C45)</f>
        <v>27699.67</v>
      </c>
      <c r="D48" s="27">
        <f t="shared" si="3"/>
        <v>306911.42</v>
      </c>
      <c r="E48" s="27">
        <f t="shared" si="3"/>
        <v>0</v>
      </c>
      <c r="F48" s="27">
        <f t="shared" si="3"/>
        <v>308911.42</v>
      </c>
      <c r="G48" s="27">
        <f t="shared" si="3"/>
        <v>6475000</v>
      </c>
      <c r="H48" s="27">
        <f t="shared" si="3"/>
        <v>495425.07999999996</v>
      </c>
      <c r="I48" s="27">
        <f t="shared" si="3"/>
        <v>264496.34</v>
      </c>
      <c r="J48" s="27">
        <f t="shared" si="3"/>
        <v>502475.92000000004</v>
      </c>
      <c r="K48" s="27">
        <f t="shared" si="3"/>
        <v>241413</v>
      </c>
      <c r="L48" s="27">
        <f t="shared" si="3"/>
        <v>1306812.42</v>
      </c>
      <c r="M48" s="24">
        <f>(G48+I48+K48)</f>
        <v>6980909.34</v>
      </c>
      <c r="N48" s="18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15" ht="12.75">
      <c r="B49" s="16"/>
      <c r="C49" s="51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16"/>
      <c r="O49" s="16"/>
    </row>
    <row r="50" spans="2:13" s="8" customFormat="1" ht="30" customHeight="1">
      <c r="B50" s="16"/>
      <c r="C50" s="51"/>
      <c r="D50" s="49"/>
      <c r="E50" s="49"/>
      <c r="F50" s="49"/>
      <c r="G50" s="49"/>
      <c r="H50" s="49"/>
      <c r="I50" s="49"/>
      <c r="J50" s="49"/>
      <c r="K50" s="49"/>
      <c r="L50" s="49"/>
      <c r="M50" s="50"/>
    </row>
    <row r="51" spans="2:12" ht="12.75">
      <c r="B51" s="16"/>
      <c r="C51" s="51"/>
      <c r="D51" s="49"/>
      <c r="E51" s="49"/>
      <c r="F51" s="49"/>
      <c r="G51" s="49"/>
      <c r="H51" s="49"/>
      <c r="I51" s="49"/>
      <c r="J51" s="49"/>
      <c r="K51" s="49"/>
      <c r="L51" s="49"/>
    </row>
    <row r="52" spans="2:12" ht="12.75">
      <c r="B52" s="16"/>
      <c r="C52" s="51"/>
      <c r="D52" s="49"/>
      <c r="E52" s="49"/>
      <c r="F52" s="49"/>
      <c r="G52" s="49"/>
      <c r="H52" s="49"/>
      <c r="I52" s="49"/>
      <c r="J52" s="49"/>
      <c r="K52" s="49"/>
      <c r="L52" s="49"/>
    </row>
    <row r="53" spans="2:12" ht="12.75">
      <c r="B53" s="16"/>
      <c r="C53" s="51"/>
      <c r="D53" s="49"/>
      <c r="E53" s="49"/>
      <c r="F53" s="49"/>
      <c r="G53" s="49"/>
      <c r="H53" s="49"/>
      <c r="I53" s="49"/>
      <c r="J53" s="49"/>
      <c r="K53" s="49"/>
      <c r="L53" s="49"/>
    </row>
    <row r="54" spans="2:12" ht="12.75">
      <c r="B54" s="16"/>
      <c r="C54" s="51"/>
      <c r="D54" s="49"/>
      <c r="E54" s="49"/>
      <c r="F54" s="49"/>
      <c r="G54" s="49"/>
      <c r="H54" s="49"/>
      <c r="I54" s="49"/>
      <c r="J54" s="49"/>
      <c r="K54" s="49"/>
      <c r="L54" s="49"/>
    </row>
    <row r="55" spans="2:12" ht="12.75">
      <c r="B55" s="16"/>
      <c r="C55" s="51"/>
      <c r="D55" s="49"/>
      <c r="E55" s="49"/>
      <c r="F55" s="49"/>
      <c r="G55" s="49"/>
      <c r="H55" s="49"/>
      <c r="I55" s="49"/>
      <c r="J55" s="49"/>
      <c r="K55" s="49"/>
      <c r="L55" s="49"/>
    </row>
    <row r="56" spans="2:12" ht="12.75">
      <c r="B56" s="16"/>
      <c r="C56" s="51"/>
      <c r="D56" s="49"/>
      <c r="E56" s="49"/>
      <c r="F56" s="49"/>
      <c r="G56" s="49"/>
      <c r="H56" s="49"/>
      <c r="I56" s="49"/>
      <c r="J56" s="49"/>
      <c r="K56" s="49"/>
      <c r="L56" s="49"/>
    </row>
    <row r="57" spans="2:12" ht="12.75">
      <c r="B57" s="16"/>
      <c r="C57" s="51"/>
      <c r="D57" s="49"/>
      <c r="E57" s="49"/>
      <c r="F57" s="49"/>
      <c r="G57" s="49"/>
      <c r="H57" s="49"/>
      <c r="I57" s="49"/>
      <c r="J57" s="49"/>
      <c r="K57" s="49"/>
      <c r="L57" s="49"/>
    </row>
    <row r="58" spans="2:12" ht="12.75">
      <c r="B58" s="16"/>
      <c r="C58" s="51"/>
      <c r="D58" s="49"/>
      <c r="E58" s="49"/>
      <c r="F58" s="49"/>
      <c r="G58" s="49"/>
      <c r="H58" s="49"/>
      <c r="I58" s="49"/>
      <c r="J58" s="49"/>
      <c r="K58" s="49"/>
      <c r="L58" s="49"/>
    </row>
    <row r="59" spans="2:12" ht="12.75">
      <c r="B59" s="16"/>
      <c r="C59" s="51"/>
      <c r="D59" s="49"/>
      <c r="E59" s="49"/>
      <c r="F59" s="49"/>
      <c r="G59" s="49"/>
      <c r="H59" s="49"/>
      <c r="I59" s="49"/>
      <c r="J59" s="49"/>
      <c r="K59" s="49"/>
      <c r="L59" s="49"/>
    </row>
    <row r="60" spans="2:12" ht="12.75">
      <c r="B60" s="16"/>
      <c r="C60" s="51"/>
      <c r="D60" s="49"/>
      <c r="E60" s="49"/>
      <c r="F60" s="49"/>
      <c r="G60" s="49"/>
      <c r="H60" s="49"/>
      <c r="I60" s="49"/>
      <c r="J60" s="49"/>
      <c r="K60" s="49"/>
      <c r="L60" s="49"/>
    </row>
    <row r="61" spans="2:12" ht="12.75">
      <c r="B61" s="16"/>
      <c r="C61" s="51"/>
      <c r="D61" s="49"/>
      <c r="E61" s="49"/>
      <c r="F61" s="49"/>
      <c r="G61" s="49"/>
      <c r="H61" s="49"/>
      <c r="I61" s="49"/>
      <c r="J61" s="49"/>
      <c r="K61" s="49"/>
      <c r="L61" s="49"/>
    </row>
    <row r="62" spans="2:12" ht="12.75">
      <c r="B62" s="16"/>
      <c r="C62" s="51"/>
      <c r="D62" s="49"/>
      <c r="E62" s="49"/>
      <c r="F62" s="49"/>
      <c r="G62" s="49"/>
      <c r="H62" s="49"/>
      <c r="I62" s="49"/>
      <c r="J62" s="49"/>
      <c r="K62" s="49"/>
      <c r="L62" s="49"/>
    </row>
    <row r="63" spans="2:12" ht="12.75">
      <c r="B63" s="16"/>
      <c r="C63" s="51"/>
      <c r="D63" s="49"/>
      <c r="E63" s="49"/>
      <c r="F63" s="49"/>
      <c r="G63" s="49"/>
      <c r="H63" s="49"/>
      <c r="I63" s="49"/>
      <c r="J63" s="49"/>
      <c r="K63" s="49"/>
      <c r="L63" s="49"/>
    </row>
    <row r="64" spans="2:12" ht="12.75">
      <c r="B64" s="16"/>
      <c r="C64" s="51"/>
      <c r="D64" s="49"/>
      <c r="E64" s="49"/>
      <c r="F64" s="49"/>
      <c r="G64" s="49"/>
      <c r="H64" s="49"/>
      <c r="I64" s="49"/>
      <c r="J64" s="49"/>
      <c r="K64" s="49"/>
      <c r="L64" s="49"/>
    </row>
    <row r="65" spans="2:6" ht="12.75">
      <c r="B65" s="16"/>
      <c r="C65" s="51"/>
      <c r="D65" s="49"/>
      <c r="E65" s="49"/>
      <c r="F65" s="49"/>
    </row>
    <row r="66" spans="2:6" ht="12.75">
      <c r="B66" s="16"/>
      <c r="C66" s="51"/>
      <c r="D66" s="49"/>
      <c r="E66" s="49"/>
      <c r="F66" s="49"/>
    </row>
    <row r="67" spans="2:6" ht="12.75">
      <c r="B67" s="16"/>
      <c r="C67" s="51"/>
      <c r="D67" s="49"/>
      <c r="E67" s="49"/>
      <c r="F67" s="49"/>
    </row>
    <row r="68" spans="2:6" ht="12.75">
      <c r="B68" s="16"/>
      <c r="C68" s="51"/>
      <c r="D68" s="49"/>
      <c r="E68" s="49"/>
      <c r="F68" s="49"/>
    </row>
    <row r="69" spans="2:6" ht="12.75">
      <c r="B69" s="16"/>
      <c r="C69" s="51"/>
      <c r="D69" s="49"/>
      <c r="E69" s="49"/>
      <c r="F69" s="49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 Demografici</dc:creator>
  <cp:keywords/>
  <dc:description/>
  <cp:lastModifiedBy>Comune di Roana</cp:lastModifiedBy>
  <cp:lastPrinted>2010-01-28T08:34:08Z</cp:lastPrinted>
  <dcterms:created xsi:type="dcterms:W3CDTF">2005-02-25T14:22:51Z</dcterms:created>
  <dcterms:modified xsi:type="dcterms:W3CDTF">2010-01-28T08:51:46Z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